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別添11" sheetId="1" r:id="rId1"/>
  </sheets>
  <definedNames>
    <definedName name="_xlnm.Print_Area" localSheetId="0">'別添11'!$A$1:$AF$50</definedName>
  </definedNames>
  <calcPr fullCalcOnLoad="1"/>
</workbook>
</file>

<file path=xl/sharedStrings.xml><?xml version="1.0" encoding="utf-8"?>
<sst xmlns="http://schemas.openxmlformats.org/spreadsheetml/2006/main" count="588" uniqueCount="80">
  <si>
    <t>合　計</t>
  </si>
  <si>
    <t>氏名</t>
  </si>
  <si>
    <t>（始１月１日～至１２月３１日）</t>
  </si>
  <si>
    <t>部　門</t>
  </si>
  <si>
    <t>１　年　目（平成  年）</t>
  </si>
  <si>
    <t>２　年　目（平成  年）</t>
  </si>
  <si>
    <t>3　年　目（平成  年）</t>
  </si>
  <si>
    <t>4　年　目（平成  年）</t>
  </si>
  <si>
    <t>5　年　目（平成  年）</t>
  </si>
  <si>
    <t>項　目</t>
  </si>
  <si>
    <t>粗　収　益</t>
  </si>
  <si>
    <t>作付面積</t>
  </si>
  <si>
    <t>a</t>
  </si>
  <si>
    <t>a</t>
  </si>
  <si>
    <t>単収</t>
  </si>
  <si>
    <t>㎏/a</t>
  </si>
  <si>
    <t>－</t>
  </si>
  <si>
    <t>総生産量</t>
  </si>
  <si>
    <t>㎏</t>
  </si>
  <si>
    <t>平均単価</t>
  </si>
  <si>
    <t>円</t>
  </si>
  <si>
    <t>－</t>
  </si>
  <si>
    <t>粗生産額</t>
  </si>
  <si>
    <t>雑収入</t>
  </si>
  <si>
    <t>計</t>
  </si>
  <si>
    <t>経　 営　 費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</si>
  <si>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</si>
  <si>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</si>
  <si>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</si>
  <si>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</si>
  <si>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</si>
  <si>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</si>
  <si>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</si>
  <si>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</si>
  <si>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</si>
  <si>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</si>
  <si>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</si>
  <si>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</si>
  <si>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</si>
  <si>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</si>
  <si>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</si>
  <si>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</si>
  <si>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</si>
  <si>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出荷経費</t>
  </si>
  <si>
    <t>雑費</t>
  </si>
  <si>
    <t>農業所得</t>
  </si>
  <si>
    <t>所得率</t>
  </si>
  <si>
    <t>％</t>
  </si>
  <si>
    <t>労働力</t>
  </si>
  <si>
    <t>人</t>
  </si>
  <si>
    <t>うち、雇用</t>
  </si>
  <si>
    <t>農 地</t>
  </si>
  <si>
    <t>所有権を有する農地面積</t>
  </si>
  <si>
    <t>㎡</t>
  </si>
  <si>
    <t>㎡</t>
  </si>
  <si>
    <t>親族以外から賃借する農地面積</t>
  </si>
  <si>
    <t>親族から賃借する農地面積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</si>
  <si>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</si>
  <si>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</si>
  <si>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</si>
  <si>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</si>
  <si>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</si>
  <si>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</si>
  <si>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</si>
  <si>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</si>
  <si>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</si>
  <si>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</si>
  <si>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</si>
  <si>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</si>
  <si>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</si>
  <si>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</si>
  <si>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</si>
  <si>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※</t>
  </si>
  <si>
    <t>青年等就農資金返済分</t>
  </si>
  <si>
    <t>Ｆ</t>
  </si>
  <si>
    <t>①</t>
  </si>
  <si>
    <t>②</t>
  </si>
  <si>
    <t>差額</t>
  </si>
  <si>
    <t>Ｇ=D-E-F</t>
  </si>
  <si>
    <t>別添11　就農後５年間の収支計画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</si>
</sst>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/>
      <right/>
      <top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dashed"/>
      <bottom style="hair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 shrinkToFit="1"/>
    </xf>
    <xf numFmtId="38" fontId="8" fillId="0" borderId="11" xfId="48" applyFont="1" applyBorder="1" applyAlignment="1">
      <alignment vertical="center" shrinkToFit="1"/>
    </xf>
    <xf numFmtId="38" fontId="8" fillId="0" borderId="12" xfId="48" applyFont="1" applyBorder="1" applyAlignment="1">
      <alignment vertical="center" shrinkToFit="1"/>
    </xf>
    <xf numFmtId="38" fontId="8" fillId="0" borderId="13" xfId="48" applyFont="1" applyBorder="1" applyAlignment="1">
      <alignment vertical="center" shrinkToFit="1"/>
    </xf>
    <xf numFmtId="38" fontId="8" fillId="0" borderId="14" xfId="48" applyFont="1" applyBorder="1" applyAlignment="1">
      <alignment vertical="center" shrinkToFit="1"/>
    </xf>
    <xf numFmtId="38" fontId="8" fillId="0" borderId="15" xfId="48" applyFont="1" applyBorder="1" applyAlignment="1">
      <alignment vertical="center" shrinkToFit="1"/>
    </xf>
    <xf numFmtId="38" fontId="8" fillId="0" borderId="16" xfId="48" applyFont="1" applyBorder="1" applyAlignment="1">
      <alignment vertical="center" shrinkToFit="1"/>
    </xf>
    <xf numFmtId="38" fontId="8" fillId="0" borderId="17" xfId="48" applyFont="1" applyBorder="1" applyAlignment="1">
      <alignment vertical="center" shrinkToFit="1"/>
    </xf>
    <xf numFmtId="38" fontId="8" fillId="0" borderId="18" xfId="48" applyFont="1" applyBorder="1" applyAlignment="1">
      <alignment vertical="center" shrinkToFit="1"/>
    </xf>
    <xf numFmtId="38" fontId="8" fillId="0" borderId="19" xfId="48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distributed" vertical="center" shrinkToFit="1"/>
    </xf>
    <xf numFmtId="38" fontId="8" fillId="0" borderId="22" xfId="48" applyFont="1" applyBorder="1" applyAlignment="1">
      <alignment vertical="center" shrinkToFit="1"/>
    </xf>
    <xf numFmtId="38" fontId="8" fillId="0" borderId="23" xfId="48" applyFont="1" applyBorder="1" applyAlignment="1">
      <alignment vertical="center" shrinkToFit="1"/>
    </xf>
    <xf numFmtId="38" fontId="8" fillId="0" borderId="24" xfId="48" applyFont="1" applyBorder="1" applyAlignment="1">
      <alignment vertical="center" shrinkToFit="1"/>
    </xf>
    <xf numFmtId="38" fontId="8" fillId="0" borderId="22" xfId="48" applyFont="1" applyBorder="1" applyAlignment="1">
      <alignment horizontal="right" vertical="center" shrinkToFit="1"/>
    </xf>
    <xf numFmtId="38" fontId="8" fillId="0" borderId="25" xfId="48" applyFont="1" applyBorder="1" applyAlignment="1">
      <alignment vertical="center" shrinkToFit="1"/>
    </xf>
    <xf numFmtId="38" fontId="8" fillId="0" borderId="26" xfId="48" applyFont="1" applyBorder="1" applyAlignment="1">
      <alignment vertical="center" shrinkToFit="1"/>
    </xf>
    <xf numFmtId="38" fontId="8" fillId="0" borderId="27" xfId="48" applyFont="1" applyBorder="1" applyAlignment="1">
      <alignment vertical="center" shrinkToFit="1"/>
    </xf>
    <xf numFmtId="38" fontId="8" fillId="0" borderId="28" xfId="48" applyFont="1" applyBorder="1" applyAlignment="1">
      <alignment horizontal="right" vertical="center" shrinkToFit="1"/>
    </xf>
    <xf numFmtId="0" fontId="8" fillId="0" borderId="29" xfId="0" applyFont="1" applyBorder="1" applyAlignment="1">
      <alignment horizontal="distributed" vertical="center" shrinkToFit="1"/>
    </xf>
    <xf numFmtId="38" fontId="8" fillId="0" borderId="30" xfId="48" applyFont="1" applyBorder="1" applyAlignment="1">
      <alignment vertical="center" shrinkToFit="1"/>
    </xf>
    <xf numFmtId="38" fontId="8" fillId="0" borderId="31" xfId="48" applyFont="1" applyBorder="1" applyAlignment="1">
      <alignment vertical="center" shrinkToFit="1"/>
    </xf>
    <xf numFmtId="38" fontId="8" fillId="0" borderId="32" xfId="48" applyFont="1" applyBorder="1" applyAlignment="1">
      <alignment vertical="center" shrinkToFit="1"/>
    </xf>
    <xf numFmtId="38" fontId="8" fillId="0" borderId="30" xfId="48" applyFont="1" applyBorder="1" applyAlignment="1">
      <alignment horizontal="right" vertical="center" shrinkToFit="1"/>
    </xf>
    <xf numFmtId="38" fontId="8" fillId="0" borderId="33" xfId="48" applyFont="1" applyBorder="1" applyAlignment="1">
      <alignment vertical="center" shrinkToFit="1"/>
    </xf>
    <xf numFmtId="38" fontId="8" fillId="0" borderId="34" xfId="48" applyFont="1" applyBorder="1" applyAlignment="1">
      <alignment vertical="center" shrinkToFit="1"/>
    </xf>
    <xf numFmtId="38" fontId="8" fillId="0" borderId="35" xfId="48" applyFont="1" applyBorder="1" applyAlignment="1">
      <alignment vertical="center" shrinkToFit="1"/>
    </xf>
    <xf numFmtId="38" fontId="8" fillId="0" borderId="36" xfId="48" applyFont="1" applyBorder="1" applyAlignment="1">
      <alignment horizontal="right" vertical="center" shrinkToFit="1"/>
    </xf>
    <xf numFmtId="0" fontId="8" fillId="0" borderId="37" xfId="0" applyFont="1" applyBorder="1" applyAlignment="1">
      <alignment horizontal="distributed" vertical="center" shrinkToFit="1"/>
    </xf>
    <xf numFmtId="38" fontId="8" fillId="0" borderId="38" xfId="48" applyFont="1" applyBorder="1" applyAlignment="1">
      <alignment vertical="center" shrinkToFit="1"/>
    </xf>
    <xf numFmtId="38" fontId="8" fillId="0" borderId="39" xfId="48" applyFont="1" applyBorder="1" applyAlignment="1">
      <alignment vertical="center" shrinkToFit="1"/>
    </xf>
    <xf numFmtId="38" fontId="8" fillId="0" borderId="40" xfId="48" applyFont="1" applyBorder="1" applyAlignment="1">
      <alignment vertical="center" shrinkToFit="1"/>
    </xf>
    <xf numFmtId="38" fontId="8" fillId="0" borderId="41" xfId="48" applyFont="1" applyBorder="1" applyAlignment="1">
      <alignment vertical="center" shrinkToFit="1"/>
    </xf>
    <xf numFmtId="38" fontId="8" fillId="0" borderId="42" xfId="48" applyFont="1" applyBorder="1" applyAlignment="1">
      <alignment vertical="center" shrinkToFit="1"/>
    </xf>
    <xf numFmtId="38" fontId="8" fillId="0" borderId="43" xfId="48" applyFont="1" applyBorder="1" applyAlignment="1">
      <alignment vertical="center" shrinkToFit="1"/>
    </xf>
    <xf numFmtId="38" fontId="8" fillId="0" borderId="44" xfId="48" applyFont="1" applyBorder="1" applyAlignment="1">
      <alignment vertical="center" shrinkToFit="1"/>
    </xf>
    <xf numFmtId="38" fontId="8" fillId="0" borderId="28" xfId="48" applyFont="1" applyBorder="1" applyAlignment="1">
      <alignment vertical="center" shrinkToFit="1"/>
    </xf>
    <xf numFmtId="0" fontId="8" fillId="0" borderId="45" xfId="0" applyFont="1" applyBorder="1" applyAlignment="1">
      <alignment horizontal="distributed" vertical="center" shrinkToFit="1"/>
    </xf>
    <xf numFmtId="38" fontId="8" fillId="0" borderId="46" xfId="48" applyFont="1" applyBorder="1" applyAlignment="1">
      <alignment vertical="center" shrinkToFit="1"/>
    </xf>
    <xf numFmtId="38" fontId="8" fillId="0" borderId="47" xfId="48" applyFont="1" applyBorder="1" applyAlignment="1">
      <alignment vertical="center" shrinkToFit="1"/>
    </xf>
    <xf numFmtId="38" fontId="8" fillId="0" borderId="48" xfId="48" applyFont="1" applyBorder="1" applyAlignment="1">
      <alignment vertical="center" shrinkToFit="1"/>
    </xf>
    <xf numFmtId="38" fontId="8" fillId="0" borderId="49" xfId="48" applyFont="1" applyBorder="1" applyAlignment="1">
      <alignment vertical="center" shrinkToFit="1"/>
    </xf>
    <xf numFmtId="38" fontId="8" fillId="0" borderId="50" xfId="48" applyFont="1" applyBorder="1" applyAlignment="1">
      <alignment vertical="center" shrinkToFit="1"/>
    </xf>
    <xf numFmtId="38" fontId="8" fillId="0" borderId="51" xfId="48" applyFont="1" applyBorder="1" applyAlignment="1">
      <alignment vertical="center" shrinkToFit="1"/>
    </xf>
    <xf numFmtId="0" fontId="8" fillId="0" borderId="52" xfId="0" applyFont="1" applyBorder="1" applyAlignment="1">
      <alignment horizontal="distributed" vertical="center" shrinkToFit="1"/>
    </xf>
    <xf numFmtId="38" fontId="8" fillId="0" borderId="53" xfId="48" applyFont="1" applyBorder="1" applyAlignment="1">
      <alignment vertical="center"/>
    </xf>
    <xf numFmtId="38" fontId="8" fillId="0" borderId="54" xfId="48" applyFont="1" applyBorder="1" applyAlignment="1">
      <alignment vertical="center" shrinkToFit="1"/>
    </xf>
    <xf numFmtId="38" fontId="8" fillId="0" borderId="55" xfId="48" applyFont="1" applyBorder="1" applyAlignment="1">
      <alignment vertical="center" shrinkToFit="1"/>
    </xf>
    <xf numFmtId="38" fontId="8" fillId="0" borderId="56" xfId="48" applyFont="1" applyBorder="1" applyAlignment="1">
      <alignment vertical="center" shrinkToFit="1"/>
    </xf>
    <xf numFmtId="38" fontId="8" fillId="0" borderId="25" xfId="48" applyFont="1" applyBorder="1" applyAlignment="1">
      <alignment vertical="center"/>
    </xf>
    <xf numFmtId="38" fontId="8" fillId="0" borderId="26" xfId="48" applyFont="1" applyBorder="1" applyAlignment="1">
      <alignment vertical="center"/>
    </xf>
    <xf numFmtId="38" fontId="8" fillId="0" borderId="57" xfId="48" applyFont="1" applyBorder="1" applyAlignment="1">
      <alignment vertical="center" shrinkToFit="1"/>
    </xf>
    <xf numFmtId="38" fontId="8" fillId="0" borderId="58" xfId="48" applyFont="1" applyBorder="1" applyAlignment="1">
      <alignment vertical="center" shrinkToFit="1"/>
    </xf>
    <xf numFmtId="38" fontId="8" fillId="0" borderId="59" xfId="48" applyFont="1" applyBorder="1" applyAlignment="1">
      <alignment vertical="center" shrinkToFit="1"/>
    </xf>
    <xf numFmtId="0" fontId="8" fillId="0" borderId="60" xfId="0" applyFont="1" applyBorder="1" applyAlignment="1">
      <alignment horizontal="distributed" vertical="center" shrinkToFit="1"/>
    </xf>
    <xf numFmtId="38" fontId="8" fillId="0" borderId="61" xfId="48" applyFont="1" applyBorder="1" applyAlignment="1">
      <alignment vertical="center" shrinkToFit="1"/>
    </xf>
    <xf numFmtId="38" fontId="8" fillId="0" borderId="62" xfId="48" applyFont="1" applyBorder="1" applyAlignment="1">
      <alignment vertical="center" shrinkToFit="1"/>
    </xf>
    <xf numFmtId="38" fontId="8" fillId="0" borderId="63" xfId="48" applyFont="1" applyBorder="1" applyAlignment="1">
      <alignment vertical="center" shrinkToFit="1"/>
    </xf>
    <xf numFmtId="38" fontId="8" fillId="0" borderId="64" xfId="48" applyFont="1" applyBorder="1" applyAlignment="1">
      <alignment vertical="center" shrinkToFit="1"/>
    </xf>
    <xf numFmtId="38" fontId="8" fillId="0" borderId="65" xfId="48" applyFont="1" applyBorder="1" applyAlignment="1">
      <alignment vertical="center" shrinkToFit="1"/>
    </xf>
    <xf numFmtId="38" fontId="8" fillId="0" borderId="66" xfId="48" applyFont="1" applyBorder="1" applyAlignment="1">
      <alignment vertical="center" shrinkToFit="1"/>
    </xf>
    <xf numFmtId="38" fontId="8" fillId="0" borderId="67" xfId="48" applyFont="1" applyBorder="1" applyAlignment="1">
      <alignment vertical="center" shrinkToFit="1"/>
    </xf>
    <xf numFmtId="38" fontId="8" fillId="0" borderId="68" xfId="48" applyFont="1" applyBorder="1" applyAlignment="1">
      <alignment vertical="center" shrinkToFit="1"/>
    </xf>
    <xf numFmtId="38" fontId="8" fillId="0" borderId="69" xfId="48" applyFont="1" applyBorder="1" applyAlignment="1">
      <alignment vertical="center" shrinkToFit="1"/>
    </xf>
    <xf numFmtId="38" fontId="8" fillId="0" borderId="70" xfId="48" applyFont="1" applyBorder="1" applyAlignment="1">
      <alignment vertical="center" shrinkToFit="1"/>
    </xf>
    <xf numFmtId="38" fontId="8" fillId="0" borderId="71" xfId="48" applyFont="1" applyBorder="1" applyAlignment="1">
      <alignment vertical="center" shrinkToFit="1"/>
    </xf>
    <xf numFmtId="38" fontId="8" fillId="0" borderId="72" xfId="48" applyFont="1" applyBorder="1" applyAlignment="1">
      <alignment vertical="center" shrinkToFit="1"/>
    </xf>
    <xf numFmtId="38" fontId="8" fillId="0" borderId="73" xfId="48" applyFont="1" applyBorder="1" applyAlignment="1">
      <alignment vertical="center" shrinkToFit="1"/>
    </xf>
    <xf numFmtId="38" fontId="8" fillId="0" borderId="74" xfId="48" applyFont="1" applyBorder="1" applyAlignment="1">
      <alignment vertical="center" shrinkToFit="1"/>
    </xf>
    <xf numFmtId="38" fontId="8" fillId="0" borderId="75" xfId="48" applyFont="1" applyBorder="1" applyAlignment="1">
      <alignment vertical="center" shrinkToFit="1"/>
    </xf>
    <xf numFmtId="38" fontId="8" fillId="0" borderId="76" xfId="48" applyFont="1" applyBorder="1" applyAlignment="1">
      <alignment vertical="center" shrinkToFit="1"/>
    </xf>
    <xf numFmtId="38" fontId="8" fillId="0" borderId="77" xfId="48" applyFont="1" applyBorder="1" applyAlignment="1">
      <alignment vertical="center" shrinkToFit="1"/>
    </xf>
    <xf numFmtId="38" fontId="8" fillId="0" borderId="78" xfId="48" applyFont="1" applyBorder="1" applyAlignment="1">
      <alignment vertical="center" shrinkToFit="1"/>
    </xf>
    <xf numFmtId="38" fontId="8" fillId="0" borderId="79" xfId="48" applyFont="1" applyBorder="1" applyAlignment="1">
      <alignment vertical="center" shrinkToFit="1"/>
    </xf>
    <xf numFmtId="38" fontId="8" fillId="0" borderId="80" xfId="48" applyFont="1" applyBorder="1" applyAlignment="1">
      <alignment vertical="center" shrinkToFit="1"/>
    </xf>
    <xf numFmtId="38" fontId="8" fillId="0" borderId="81" xfId="48" applyFont="1" applyBorder="1" applyAlignment="1">
      <alignment vertical="center" shrinkToFit="1"/>
    </xf>
    <xf numFmtId="38" fontId="8" fillId="0" borderId="82" xfId="48" applyFont="1" applyBorder="1" applyAlignment="1">
      <alignment vertical="center" shrinkToFit="1"/>
    </xf>
    <xf numFmtId="180" fontId="8" fillId="0" borderId="82" xfId="0" applyNumberFormat="1" applyFont="1" applyBorder="1" applyAlignment="1">
      <alignment vertical="center" shrinkToFit="1"/>
    </xf>
    <xf numFmtId="38" fontId="8" fillId="0" borderId="83" xfId="48" applyFont="1" applyBorder="1" applyAlignment="1">
      <alignment vertical="center" shrinkToFit="1"/>
    </xf>
    <xf numFmtId="38" fontId="8" fillId="0" borderId="84" xfId="48" applyFont="1" applyBorder="1" applyAlignment="1">
      <alignment vertical="center" shrinkToFit="1"/>
    </xf>
    <xf numFmtId="180" fontId="8" fillId="0" borderId="84" xfId="0" applyNumberFormat="1" applyFont="1" applyBorder="1" applyAlignment="1">
      <alignment vertical="center" shrinkToFit="1"/>
    </xf>
    <xf numFmtId="0" fontId="8" fillId="0" borderId="85" xfId="0" applyFont="1" applyBorder="1" applyAlignment="1">
      <alignment vertical="center" textRotation="255" shrinkToFit="1"/>
    </xf>
    <xf numFmtId="0" fontId="8" fillId="0" borderId="86" xfId="0" applyFont="1" applyBorder="1" applyAlignment="1">
      <alignment horizontal="left" vertical="center" shrinkToFit="1"/>
    </xf>
    <xf numFmtId="38" fontId="8" fillId="0" borderId="0" xfId="48" applyFont="1" applyBorder="1" applyAlignment="1">
      <alignment vertical="center" shrinkToFit="1"/>
    </xf>
    <xf numFmtId="38" fontId="8" fillId="0" borderId="87" xfId="48" applyFont="1" applyBorder="1" applyAlignment="1">
      <alignment vertical="center" shrinkToFit="1"/>
    </xf>
    <xf numFmtId="180" fontId="8" fillId="0" borderId="87" xfId="0" applyNumberFormat="1" applyFont="1" applyBorder="1" applyAlignment="1">
      <alignment vertical="center" shrinkToFit="1"/>
    </xf>
    <xf numFmtId="0" fontId="8" fillId="0" borderId="84" xfId="0" applyFont="1" applyBorder="1" applyAlignment="1">
      <alignment horizontal="distributed" vertical="center" shrinkToFit="1"/>
    </xf>
    <xf numFmtId="0" fontId="8" fillId="0" borderId="27" xfId="0" applyFont="1" applyBorder="1" applyAlignment="1">
      <alignment horizontal="distributed" vertical="center" shrinkToFit="1"/>
    </xf>
    <xf numFmtId="180" fontId="8" fillId="0" borderId="27" xfId="0" applyNumberFormat="1" applyFont="1" applyBorder="1" applyAlignment="1">
      <alignment vertical="center" shrinkToFit="1"/>
    </xf>
    <xf numFmtId="0" fontId="8" fillId="0" borderId="88" xfId="0" applyFont="1" applyBorder="1" applyAlignment="1">
      <alignment horizontal="distributed" vertical="center" shrinkToFit="1"/>
    </xf>
    <xf numFmtId="38" fontId="8" fillId="0" borderId="89" xfId="48" applyFont="1" applyBorder="1" applyAlignment="1">
      <alignment vertical="center" shrinkToFit="1"/>
    </xf>
    <xf numFmtId="38" fontId="8" fillId="0" borderId="88" xfId="48" applyFont="1" applyBorder="1" applyAlignment="1">
      <alignment vertical="center" shrinkToFit="1"/>
    </xf>
    <xf numFmtId="180" fontId="8" fillId="0" borderId="88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180" fontId="8" fillId="0" borderId="0" xfId="0" applyNumberFormat="1" applyFont="1" applyBorder="1" applyAlignment="1">
      <alignment vertical="center" shrinkToFit="1"/>
    </xf>
    <xf numFmtId="0" fontId="42" fillId="0" borderId="0" xfId="0" applyFont="1" applyBorder="1" applyAlignment="1">
      <alignment horizontal="distributed" vertical="center" shrinkToFit="1"/>
    </xf>
    <xf numFmtId="0" fontId="42" fillId="0" borderId="90" xfId="0" applyFont="1" applyBorder="1" applyAlignment="1">
      <alignment horizontal="distributed" vertical="center" shrinkToFit="1"/>
    </xf>
    <xf numFmtId="180" fontId="42" fillId="0" borderId="0" xfId="0" applyNumberFormat="1" applyFont="1" applyBorder="1" applyAlignment="1">
      <alignment vertical="center" shrinkToFit="1"/>
    </xf>
    <xf numFmtId="0" fontId="43" fillId="0" borderId="81" xfId="0" applyFont="1" applyBorder="1" applyAlignment="1">
      <alignment horizontal="center" vertical="center"/>
    </xf>
    <xf numFmtId="180" fontId="42" fillId="0" borderId="80" xfId="0" applyNumberFormat="1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90" xfId="0" applyFont="1" applyBorder="1" applyAlignment="1">
      <alignment vertical="center"/>
    </xf>
    <xf numFmtId="0" fontId="44" fillId="0" borderId="90" xfId="0" applyFont="1" applyBorder="1" applyAlignment="1">
      <alignment horizontal="right" vertical="center"/>
    </xf>
    <xf numFmtId="180" fontId="42" fillId="0" borderId="90" xfId="0" applyNumberFormat="1" applyFont="1" applyBorder="1" applyAlignment="1">
      <alignment vertical="center" shrinkToFit="1"/>
    </xf>
    <xf numFmtId="38" fontId="42" fillId="0" borderId="81" xfId="48" applyFont="1" applyBorder="1" applyAlignment="1">
      <alignment vertical="center" shrinkToFit="1"/>
    </xf>
    <xf numFmtId="38" fontId="42" fillId="0" borderId="0" xfId="48" applyFont="1" applyBorder="1" applyAlignment="1">
      <alignment vertical="center" shrinkToFit="1"/>
    </xf>
    <xf numFmtId="180" fontId="44" fillId="0" borderId="90" xfId="0" applyNumberFormat="1" applyFont="1" applyBorder="1" applyAlignment="1">
      <alignment horizontal="right" vertical="center"/>
    </xf>
    <xf numFmtId="38" fontId="42" fillId="0" borderId="81" xfId="48" applyFont="1" applyBorder="1" applyAlignment="1">
      <alignment vertical="center"/>
    </xf>
    <xf numFmtId="38" fontId="42" fillId="0" borderId="80" xfId="48" applyFont="1" applyBorder="1" applyAlignment="1">
      <alignment vertical="center" shrinkToFit="1"/>
    </xf>
    <xf numFmtId="38" fontId="42" fillId="0" borderId="91" xfId="48" applyFont="1" applyBorder="1" applyAlignment="1">
      <alignment vertical="center" shrinkToFit="1"/>
    </xf>
    <xf numFmtId="180" fontId="44" fillId="0" borderId="90" xfId="0" applyNumberFormat="1" applyFont="1" applyFill="1" applyBorder="1" applyAlignment="1">
      <alignment horizontal="right" vertical="center"/>
    </xf>
    <xf numFmtId="180" fontId="44" fillId="0" borderId="90" xfId="0" applyNumberFormat="1" applyFont="1" applyBorder="1" applyAlignment="1">
      <alignment vertical="center" shrinkToFit="1"/>
    </xf>
    <xf numFmtId="180" fontId="42" fillId="0" borderId="90" xfId="0" applyNumberFormat="1" applyFont="1" applyBorder="1" applyAlignment="1">
      <alignment horizontal="center" vertical="center"/>
    </xf>
    <xf numFmtId="0" fontId="8" fillId="0" borderId="92" xfId="0" applyFont="1" applyBorder="1" applyAlignment="1">
      <alignment horizontal="right" vertical="center" shrinkToFit="1"/>
    </xf>
    <xf numFmtId="0" fontId="0" fillId="0" borderId="93" xfId="0" applyFont="1" applyBorder="1" applyAlignment="1">
      <alignment horizontal="right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8" fillId="0" borderId="96" xfId="0" applyFont="1" applyBorder="1" applyAlignment="1">
      <alignment vertical="center" shrinkToFit="1"/>
    </xf>
    <xf numFmtId="0" fontId="0" fillId="0" borderId="97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4" xfId="0" applyFont="1" applyBorder="1" applyAlignment="1">
      <alignment vertical="center" shrinkToFit="1"/>
    </xf>
    <xf numFmtId="0" fontId="8" fillId="0" borderId="67" xfId="0" applyFont="1" applyBorder="1" applyAlignment="1">
      <alignment horizontal="center" vertical="center" shrinkToFit="1"/>
    </xf>
    <xf numFmtId="0" fontId="3" fillId="0" borderId="99" xfId="0" applyFont="1" applyBorder="1" applyAlignment="1">
      <alignment vertical="center" textRotation="255" shrinkToFit="1"/>
    </xf>
    <xf numFmtId="0" fontId="6" fillId="0" borderId="100" xfId="0" applyFont="1" applyBorder="1" applyAlignment="1">
      <alignment vertical="center" textRotation="255" shrinkToFit="1"/>
    </xf>
    <xf numFmtId="0" fontId="6" fillId="0" borderId="101" xfId="0" applyFont="1" applyBorder="1" applyAlignment="1">
      <alignment vertical="center" textRotation="255" shrinkToFit="1"/>
    </xf>
    <xf numFmtId="0" fontId="8" fillId="0" borderId="102" xfId="0" applyFont="1" applyBorder="1" applyAlignment="1">
      <alignment vertical="center" textRotation="255" shrinkToFit="1"/>
    </xf>
    <xf numFmtId="0" fontId="8" fillId="0" borderId="71" xfId="0" applyFont="1" applyBorder="1" applyAlignment="1">
      <alignment horizontal="distributed" vertical="center" shrinkToFit="1"/>
    </xf>
    <xf numFmtId="0" fontId="8" fillId="0" borderId="72" xfId="0" applyFont="1" applyBorder="1" applyAlignment="1">
      <alignment horizontal="distributed" vertical="center" shrinkToFit="1"/>
    </xf>
    <xf numFmtId="0" fontId="8" fillId="0" borderId="79" xfId="0" applyFont="1" applyBorder="1" applyAlignment="1">
      <alignment horizontal="distributed" vertical="center" shrinkToFit="1"/>
    </xf>
    <xf numFmtId="0" fontId="8" fillId="0" borderId="82" xfId="0" applyFont="1" applyBorder="1" applyAlignment="1">
      <alignment horizontal="distributed" vertical="center" shrinkToFit="1"/>
    </xf>
    <xf numFmtId="0" fontId="8" fillId="0" borderId="92" xfId="0" applyFont="1" applyBorder="1" applyAlignment="1">
      <alignment horizontal="distributed" vertical="center" shrinkToFit="1"/>
    </xf>
    <xf numFmtId="0" fontId="8" fillId="0" borderId="93" xfId="0" applyFont="1" applyBorder="1" applyAlignment="1">
      <alignment horizontal="distributed" vertical="center" shrinkToFit="1"/>
    </xf>
    <xf numFmtId="38" fontId="8" fillId="33" borderId="103" xfId="48" applyFont="1" applyFill="1" applyBorder="1" applyAlignment="1">
      <alignment horizontal="center" vertical="center" shrinkToFit="1"/>
    </xf>
    <xf numFmtId="38" fontId="8" fillId="33" borderId="104" xfId="48" applyFont="1" applyFill="1" applyBorder="1" applyAlignment="1">
      <alignment horizontal="center" vertical="center" shrinkToFit="1"/>
    </xf>
    <xf numFmtId="38" fontId="8" fillId="33" borderId="105" xfId="48" applyFont="1" applyFill="1" applyBorder="1" applyAlignment="1">
      <alignment horizontal="center" vertical="center" shrinkToFit="1"/>
    </xf>
    <xf numFmtId="38" fontId="8" fillId="33" borderId="106" xfId="48" applyFont="1" applyFill="1" applyBorder="1" applyAlignment="1">
      <alignment horizontal="center" vertical="center" shrinkToFit="1"/>
    </xf>
    <xf numFmtId="38" fontId="8" fillId="33" borderId="107" xfId="48" applyFont="1" applyFill="1" applyBorder="1" applyAlignment="1">
      <alignment horizontal="center" vertical="center" shrinkToFit="1"/>
    </xf>
    <xf numFmtId="38" fontId="8" fillId="33" borderId="108" xfId="48" applyFont="1" applyFill="1" applyBorder="1" applyAlignment="1">
      <alignment horizontal="center" vertical="center" shrinkToFit="1"/>
    </xf>
    <xf numFmtId="38" fontId="8" fillId="33" borderId="109" xfId="48" applyFont="1" applyFill="1" applyBorder="1" applyAlignment="1">
      <alignment horizontal="center" vertical="center" shrinkToFit="1"/>
    </xf>
    <xf numFmtId="38" fontId="8" fillId="33" borderId="110" xfId="48" applyFont="1" applyFill="1" applyBorder="1" applyAlignment="1">
      <alignment horizontal="center" vertical="center" shrinkToFit="1"/>
    </xf>
    <xf numFmtId="38" fontId="8" fillId="33" borderId="111" xfId="48" applyFont="1" applyFill="1" applyBorder="1" applyAlignment="1">
      <alignment horizontal="center" vertical="center" shrinkToFit="1"/>
    </xf>
    <xf numFmtId="38" fontId="8" fillId="33" borderId="112" xfId="48" applyFont="1" applyFill="1" applyBorder="1" applyAlignment="1">
      <alignment horizontal="center" vertical="center" shrinkToFit="1"/>
    </xf>
    <xf numFmtId="38" fontId="8" fillId="33" borderId="113" xfId="48" applyFont="1" applyFill="1" applyBorder="1" applyAlignment="1">
      <alignment horizontal="center" vertical="center" shrinkToFit="1"/>
    </xf>
    <xf numFmtId="38" fontId="8" fillId="33" borderId="114" xfId="48" applyFont="1" applyFill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textRotation="255"/>
    </xf>
    <xf numFmtId="0" fontId="8" fillId="0" borderId="100" xfId="0" applyFont="1" applyBorder="1" applyAlignment="1">
      <alignment horizontal="center" vertical="center" textRotation="255"/>
    </xf>
    <xf numFmtId="0" fontId="8" fillId="0" borderId="116" xfId="0" applyFont="1" applyBorder="1" applyAlignment="1">
      <alignment horizontal="center" vertical="center" textRotation="255"/>
    </xf>
    <xf numFmtId="38" fontId="8" fillId="33" borderId="117" xfId="48" applyFont="1" applyFill="1" applyBorder="1" applyAlignment="1">
      <alignment horizontal="center" vertical="center" shrinkToFit="1"/>
    </xf>
    <xf numFmtId="38" fontId="8" fillId="33" borderId="118" xfId="48" applyFont="1" applyFill="1" applyBorder="1" applyAlignment="1">
      <alignment horizontal="center" vertical="center" shrinkToFit="1"/>
    </xf>
    <xf numFmtId="38" fontId="8" fillId="33" borderId="119" xfId="48" applyFont="1" applyFill="1" applyBorder="1" applyAlignment="1">
      <alignment horizontal="center" vertical="center" shrinkToFit="1"/>
    </xf>
    <xf numFmtId="38" fontId="8" fillId="33" borderId="120" xfId="48" applyFont="1" applyFill="1" applyBorder="1" applyAlignment="1">
      <alignment horizontal="center" vertical="center" shrinkToFit="1"/>
    </xf>
    <xf numFmtId="0" fontId="43" fillId="0" borderId="90" xfId="0" applyFont="1" applyBorder="1" applyAlignment="1">
      <alignment horizontal="center" vertical="center"/>
    </xf>
    <xf numFmtId="0" fontId="42" fillId="0" borderId="90" xfId="0" applyFont="1" applyBorder="1" applyAlignment="1">
      <alignment horizontal="right" vertical="center" shrinkToFit="1"/>
    </xf>
    <xf numFmtId="38" fontId="42" fillId="0" borderId="91" xfId="48" applyFont="1" applyBorder="1" applyAlignment="1">
      <alignment horizontal="center" vertical="center" shrinkToFit="1"/>
    </xf>
    <xf numFmtId="38" fontId="42" fillId="0" borderId="0" xfId="48" applyFont="1" applyBorder="1" applyAlignment="1">
      <alignment horizontal="center" vertical="center" shrinkToFit="1"/>
    </xf>
    <xf numFmtId="180" fontId="42" fillId="0" borderId="91" xfId="0" applyNumberFormat="1" applyFont="1" applyBorder="1" applyAlignment="1">
      <alignment vertical="center" shrinkToFit="1"/>
    </xf>
    <xf numFmtId="180" fontId="42" fillId="0" borderId="0" xfId="0" applyNumberFormat="1" applyFont="1" applyBorder="1" applyAlignment="1">
      <alignment vertical="center" shrinkToFit="1"/>
    </xf>
    <xf numFmtId="180" fontId="44" fillId="0" borderId="9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L10" sqref="L10"/>
    </sheetView>
  </sheetViews>
  <sheetFormatPr defaultColWidth="9.140625" defaultRowHeight="15"/>
  <sheetData>
    <row r="1" spans="1:32" ht="14.25" thickBot="1">
      <c r="A1" s="1"/>
      <c r="B1" s="2" t="s">
        <v>79</v>
      </c>
      <c r="C1" s="1"/>
      <c r="D1" s="1"/>
      <c r="E1" s="1"/>
      <c r="F1" s="3"/>
      <c r="G1" s="1" t="s">
        <v>1</v>
      </c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2</v>
      </c>
      <c r="AC1" s="1"/>
      <c r="AD1" s="1"/>
      <c r="AE1" s="1"/>
      <c r="AF1" s="1"/>
    </row>
    <row r="2" spans="1:32" ht="13.5">
      <c r="A2" s="118" t="s">
        <v>3</v>
      </c>
      <c r="B2" s="119"/>
      <c r="C2" s="120" t="s">
        <v>4</v>
      </c>
      <c r="D2" s="120"/>
      <c r="E2" s="120"/>
      <c r="F2" s="120"/>
      <c r="G2" s="120"/>
      <c r="H2" s="120"/>
      <c r="I2" s="121" t="s">
        <v>5</v>
      </c>
      <c r="J2" s="120"/>
      <c r="K2" s="120"/>
      <c r="L2" s="120"/>
      <c r="M2" s="120"/>
      <c r="N2" s="120"/>
      <c r="O2" s="122" t="s">
        <v>6</v>
      </c>
      <c r="P2" s="123"/>
      <c r="Q2" s="123"/>
      <c r="R2" s="123"/>
      <c r="S2" s="123"/>
      <c r="T2" s="124"/>
      <c r="U2" s="122" t="s">
        <v>7</v>
      </c>
      <c r="V2" s="123"/>
      <c r="W2" s="123"/>
      <c r="X2" s="123"/>
      <c r="Y2" s="123"/>
      <c r="Z2" s="124"/>
      <c r="AA2" s="122" t="s">
        <v>8</v>
      </c>
      <c r="AB2" s="123"/>
      <c r="AC2" s="123"/>
      <c r="AD2" s="123"/>
      <c r="AE2" s="123"/>
      <c r="AF2" s="124"/>
    </row>
    <row r="3" spans="1:32" ht="14.25" thickBot="1">
      <c r="A3" s="129" t="s">
        <v>9</v>
      </c>
      <c r="B3" s="130"/>
      <c r="C3" s="131"/>
      <c r="D3" s="131"/>
      <c r="E3" s="132"/>
      <c r="F3" s="133"/>
      <c r="G3" s="134" t="s">
        <v>0</v>
      </c>
      <c r="H3" s="135"/>
      <c r="I3" s="125"/>
      <c r="J3" s="126"/>
      <c r="K3" s="127"/>
      <c r="L3" s="136"/>
      <c r="M3" s="135" t="s">
        <v>0</v>
      </c>
      <c r="N3" s="137"/>
      <c r="O3" s="125"/>
      <c r="P3" s="126"/>
      <c r="Q3" s="127"/>
      <c r="R3" s="128"/>
      <c r="S3" s="134" t="s">
        <v>0</v>
      </c>
      <c r="T3" s="137"/>
      <c r="U3" s="125"/>
      <c r="V3" s="126"/>
      <c r="W3" s="127"/>
      <c r="X3" s="128"/>
      <c r="Y3" s="134" t="s">
        <v>0</v>
      </c>
      <c r="Z3" s="137"/>
      <c r="AA3" s="125"/>
      <c r="AB3" s="126"/>
      <c r="AC3" s="127"/>
      <c r="AD3" s="128"/>
      <c r="AE3" s="134" t="s">
        <v>0</v>
      </c>
      <c r="AF3" s="137"/>
    </row>
    <row r="4" spans="1:32" ht="14.25" thickTop="1">
      <c r="A4" s="138" t="s">
        <v>10</v>
      </c>
      <c r="B4" s="4" t="s">
        <v>11</v>
      </c>
      <c r="C4" s="5"/>
      <c r="D4" s="5" t="s">
        <v>12</v>
      </c>
      <c r="E4" s="6"/>
      <c r="F4" s="7" t="s">
        <v>12</v>
      </c>
      <c r="G4" s="8">
        <f>+C4+E4</f>
        <v>0</v>
      </c>
      <c r="H4" s="8" t="s">
        <v>12</v>
      </c>
      <c r="I4" s="9"/>
      <c r="J4" s="5" t="s">
        <v>12</v>
      </c>
      <c r="K4" s="6"/>
      <c r="L4" s="10" t="s">
        <v>12</v>
      </c>
      <c r="M4" s="8">
        <f>+I4+K4</f>
        <v>0</v>
      </c>
      <c r="N4" s="11" t="s">
        <v>12</v>
      </c>
      <c r="O4" s="9"/>
      <c r="P4" s="5" t="s">
        <v>12</v>
      </c>
      <c r="Q4" s="6"/>
      <c r="R4" s="8" t="s">
        <v>12</v>
      </c>
      <c r="S4" s="12">
        <f>O4+Q4</f>
        <v>0</v>
      </c>
      <c r="T4" s="11" t="s">
        <v>12</v>
      </c>
      <c r="U4" s="9"/>
      <c r="V4" s="5" t="s">
        <v>12</v>
      </c>
      <c r="W4" s="6"/>
      <c r="X4" s="8" t="s">
        <v>12</v>
      </c>
      <c r="Y4" s="12">
        <f>+U4+W4</f>
        <v>0</v>
      </c>
      <c r="Z4" s="11" t="s">
        <v>12</v>
      </c>
      <c r="AA4" s="9"/>
      <c r="AB4" s="5" t="s">
        <v>12</v>
      </c>
      <c r="AC4" s="6"/>
      <c r="AD4" s="8" t="s">
        <v>12</v>
      </c>
      <c r="AE4" s="13">
        <f>+AA4+AC4</f>
        <v>0</v>
      </c>
      <c r="AF4" s="14" t="s">
        <v>13</v>
      </c>
    </row>
    <row r="5" spans="1:32" ht="13.5">
      <c r="A5" s="139"/>
      <c r="B5" s="15" t="s">
        <v>14</v>
      </c>
      <c r="C5" s="16"/>
      <c r="D5" s="17" t="s">
        <v>15</v>
      </c>
      <c r="E5" s="16"/>
      <c r="F5" s="18" t="s">
        <v>15</v>
      </c>
      <c r="G5" s="19" t="s">
        <v>16</v>
      </c>
      <c r="H5" s="16"/>
      <c r="I5" s="20"/>
      <c r="J5" s="16" t="s">
        <v>15</v>
      </c>
      <c r="K5" s="21"/>
      <c r="L5" s="18" t="s">
        <v>15</v>
      </c>
      <c r="M5" s="19" t="s">
        <v>16</v>
      </c>
      <c r="N5" s="22"/>
      <c r="O5" s="20"/>
      <c r="P5" s="16" t="s">
        <v>15</v>
      </c>
      <c r="Q5" s="21"/>
      <c r="R5" s="16" t="s">
        <v>15</v>
      </c>
      <c r="S5" s="23" t="s">
        <v>16</v>
      </c>
      <c r="T5" s="22"/>
      <c r="U5" s="20"/>
      <c r="V5" s="16" t="s">
        <v>15</v>
      </c>
      <c r="W5" s="21"/>
      <c r="X5" s="16" t="s">
        <v>15</v>
      </c>
      <c r="Y5" s="23" t="s">
        <v>16</v>
      </c>
      <c r="Z5" s="22"/>
      <c r="AA5" s="20"/>
      <c r="AB5" s="16" t="s">
        <v>15</v>
      </c>
      <c r="AC5" s="21"/>
      <c r="AD5" s="16" t="s">
        <v>15</v>
      </c>
      <c r="AE5" s="23" t="s">
        <v>16</v>
      </c>
      <c r="AF5" s="22"/>
    </row>
    <row r="6" spans="1:32" ht="13.5">
      <c r="A6" s="139"/>
      <c r="B6" s="15" t="s">
        <v>17</v>
      </c>
      <c r="C6" s="16">
        <f>+C4*C5</f>
        <v>0</v>
      </c>
      <c r="D6" s="17" t="s">
        <v>18</v>
      </c>
      <c r="E6" s="16">
        <f>+E4*E5</f>
        <v>0</v>
      </c>
      <c r="F6" s="18" t="s">
        <v>18</v>
      </c>
      <c r="G6" s="19" t="s">
        <v>16</v>
      </c>
      <c r="H6" s="16"/>
      <c r="I6" s="20">
        <f>+I4*I5</f>
        <v>0</v>
      </c>
      <c r="J6" s="16" t="s">
        <v>18</v>
      </c>
      <c r="K6" s="21">
        <f>+K4*K5</f>
        <v>0</v>
      </c>
      <c r="L6" s="18" t="s">
        <v>18</v>
      </c>
      <c r="M6" s="19" t="s">
        <v>16</v>
      </c>
      <c r="N6" s="22"/>
      <c r="O6" s="20">
        <f>+O4*O5</f>
        <v>0</v>
      </c>
      <c r="P6" s="16" t="s">
        <v>18</v>
      </c>
      <c r="Q6" s="21">
        <f>+Q4*Q5</f>
        <v>0</v>
      </c>
      <c r="R6" s="16" t="s">
        <v>18</v>
      </c>
      <c r="S6" s="23" t="s">
        <v>16</v>
      </c>
      <c r="T6" s="22"/>
      <c r="U6" s="20">
        <f>+U4*U5</f>
        <v>0</v>
      </c>
      <c r="V6" s="16" t="s">
        <v>18</v>
      </c>
      <c r="W6" s="21">
        <f>+W4*W5</f>
        <v>0</v>
      </c>
      <c r="X6" s="16" t="s">
        <v>18</v>
      </c>
      <c r="Y6" s="23" t="s">
        <v>16</v>
      </c>
      <c r="Z6" s="22"/>
      <c r="AA6" s="20">
        <f>+AA4*AA5</f>
        <v>0</v>
      </c>
      <c r="AB6" s="16" t="s">
        <v>18</v>
      </c>
      <c r="AC6" s="21">
        <f>+AC4*AC5</f>
        <v>0</v>
      </c>
      <c r="AD6" s="16" t="s">
        <v>18</v>
      </c>
      <c r="AE6" s="23" t="s">
        <v>16</v>
      </c>
      <c r="AF6" s="22"/>
    </row>
    <row r="7" spans="1:32" ht="13.5">
      <c r="A7" s="139"/>
      <c r="B7" s="24" t="s">
        <v>19</v>
      </c>
      <c r="C7" s="25"/>
      <c r="D7" s="26" t="s">
        <v>20</v>
      </c>
      <c r="E7" s="25"/>
      <c r="F7" s="27" t="s">
        <v>20</v>
      </c>
      <c r="G7" s="28" t="s">
        <v>21</v>
      </c>
      <c r="H7" s="25"/>
      <c r="I7" s="29"/>
      <c r="J7" s="25" t="s">
        <v>20</v>
      </c>
      <c r="K7" s="30"/>
      <c r="L7" s="27" t="s">
        <v>20</v>
      </c>
      <c r="M7" s="28" t="s">
        <v>21</v>
      </c>
      <c r="N7" s="31"/>
      <c r="O7" s="29"/>
      <c r="P7" s="25" t="s">
        <v>20</v>
      </c>
      <c r="Q7" s="30"/>
      <c r="R7" s="25" t="s">
        <v>20</v>
      </c>
      <c r="S7" s="32" t="s">
        <v>16</v>
      </c>
      <c r="T7" s="31"/>
      <c r="U7" s="29"/>
      <c r="V7" s="25" t="s">
        <v>20</v>
      </c>
      <c r="W7" s="30"/>
      <c r="X7" s="25" t="s">
        <v>20</v>
      </c>
      <c r="Y7" s="32" t="s">
        <v>21</v>
      </c>
      <c r="Z7" s="31"/>
      <c r="AA7" s="29"/>
      <c r="AB7" s="25" t="s">
        <v>20</v>
      </c>
      <c r="AC7" s="30"/>
      <c r="AD7" s="25" t="s">
        <v>20</v>
      </c>
      <c r="AE7" s="32" t="s">
        <v>21</v>
      </c>
      <c r="AF7" s="31"/>
    </row>
    <row r="8" spans="1:32" ht="13.5">
      <c r="A8" s="139"/>
      <c r="B8" s="33" t="s">
        <v>22</v>
      </c>
      <c r="C8" s="34">
        <f>+C6*C7</f>
        <v>0</v>
      </c>
      <c r="D8" s="35" t="s">
        <v>20</v>
      </c>
      <c r="E8" s="34">
        <f>+E6*E7/100</f>
        <v>0</v>
      </c>
      <c r="F8" s="36" t="s">
        <v>20</v>
      </c>
      <c r="G8" s="34">
        <f>+C8+E8</f>
        <v>0</v>
      </c>
      <c r="H8" s="34" t="s">
        <v>20</v>
      </c>
      <c r="I8" s="37">
        <f>+I6*I7</f>
        <v>0</v>
      </c>
      <c r="J8" s="34" t="s">
        <v>20</v>
      </c>
      <c r="K8" s="38">
        <f>+K6*K7</f>
        <v>0</v>
      </c>
      <c r="L8" s="36" t="s">
        <v>20</v>
      </c>
      <c r="M8" s="34">
        <f>+I8+K8</f>
        <v>0</v>
      </c>
      <c r="N8" s="34" t="s">
        <v>20</v>
      </c>
      <c r="O8" s="37">
        <f>+O6*O7</f>
        <v>0</v>
      </c>
      <c r="P8" s="34" t="s">
        <v>20</v>
      </c>
      <c r="Q8" s="38">
        <f>+Q6*Q7</f>
        <v>0</v>
      </c>
      <c r="R8" s="34" t="s">
        <v>20</v>
      </c>
      <c r="S8" s="39">
        <f>O8+Q8</f>
        <v>0</v>
      </c>
      <c r="T8" s="40" t="s">
        <v>20</v>
      </c>
      <c r="U8" s="37">
        <f>+U6*U7</f>
        <v>0</v>
      </c>
      <c r="V8" s="34" t="s">
        <v>20</v>
      </c>
      <c r="W8" s="38">
        <f>+W6*W7</f>
        <v>0</v>
      </c>
      <c r="X8" s="34" t="s">
        <v>20</v>
      </c>
      <c r="Y8" s="39">
        <f>+U8+W8</f>
        <v>0</v>
      </c>
      <c r="Z8" s="40" t="s">
        <v>20</v>
      </c>
      <c r="AA8" s="37">
        <f>+AA6*AA7</f>
        <v>0</v>
      </c>
      <c r="AB8" s="34" t="s">
        <v>20</v>
      </c>
      <c r="AC8" s="38">
        <f>+AC6*AC7</f>
        <v>0</v>
      </c>
      <c r="AD8" s="34" t="s">
        <v>20</v>
      </c>
      <c r="AE8" s="39">
        <f>+AA8+AC8</f>
        <v>0</v>
      </c>
      <c r="AF8" s="40" t="s">
        <v>20</v>
      </c>
    </row>
    <row r="9" spans="1:32" ht="13.5">
      <c r="A9" s="139"/>
      <c r="B9" s="15" t="s">
        <v>23</v>
      </c>
      <c r="C9" s="16"/>
      <c r="D9" s="17" t="s">
        <v>20</v>
      </c>
      <c r="E9" s="16"/>
      <c r="F9" s="18" t="s">
        <v>20</v>
      </c>
      <c r="G9" s="16">
        <f>+C9+E9</f>
        <v>0</v>
      </c>
      <c r="H9" s="16" t="s">
        <v>20</v>
      </c>
      <c r="I9" s="20"/>
      <c r="J9" s="16" t="s">
        <v>20</v>
      </c>
      <c r="K9" s="21"/>
      <c r="L9" s="18" t="s">
        <v>20</v>
      </c>
      <c r="M9" s="16">
        <f>+I9+K9</f>
        <v>0</v>
      </c>
      <c r="N9" s="16" t="s">
        <v>20</v>
      </c>
      <c r="O9" s="20"/>
      <c r="P9" s="16" t="s">
        <v>20</v>
      </c>
      <c r="Q9" s="21"/>
      <c r="R9" s="16" t="s">
        <v>20</v>
      </c>
      <c r="S9" s="39">
        <f>O9+Q9</f>
        <v>0</v>
      </c>
      <c r="T9" s="22" t="s">
        <v>20</v>
      </c>
      <c r="U9" s="20"/>
      <c r="V9" s="16" t="s">
        <v>20</v>
      </c>
      <c r="W9" s="21"/>
      <c r="X9" s="16" t="s">
        <v>20</v>
      </c>
      <c r="Y9" s="41">
        <f>+U9+W9</f>
        <v>0</v>
      </c>
      <c r="Z9" s="22" t="s">
        <v>20</v>
      </c>
      <c r="AA9" s="20"/>
      <c r="AB9" s="16" t="s">
        <v>20</v>
      </c>
      <c r="AC9" s="21"/>
      <c r="AD9" s="16" t="s">
        <v>20</v>
      </c>
      <c r="AE9" s="41">
        <f>+AA9+AC9</f>
        <v>0</v>
      </c>
      <c r="AF9" s="22" t="s">
        <v>20</v>
      </c>
    </row>
    <row r="10" spans="1:32" ht="13.5">
      <c r="A10" s="140"/>
      <c r="B10" s="42" t="s">
        <v>24</v>
      </c>
      <c r="C10" s="43">
        <f>SUM(C8:C9)</f>
        <v>0</v>
      </c>
      <c r="D10" s="44" t="s">
        <v>20</v>
      </c>
      <c r="E10" s="45">
        <f>SUM(E8:E9)</f>
        <v>0</v>
      </c>
      <c r="F10" s="46" t="s">
        <v>20</v>
      </c>
      <c r="G10" s="44">
        <f>SUM(G8:G9)</f>
        <v>0</v>
      </c>
      <c r="H10" s="44" t="s">
        <v>20</v>
      </c>
      <c r="I10" s="43">
        <f>SUM(I8:I9)</f>
        <v>0</v>
      </c>
      <c r="J10" s="44" t="s">
        <v>20</v>
      </c>
      <c r="K10" s="45">
        <f>SUM(K8:K9)</f>
        <v>0</v>
      </c>
      <c r="L10" s="46" t="s">
        <v>20</v>
      </c>
      <c r="M10" s="44">
        <f>SUM(M8:M9)</f>
        <v>0</v>
      </c>
      <c r="N10" s="44" t="s">
        <v>20</v>
      </c>
      <c r="O10" s="43">
        <f>SUM(O8:O9)</f>
        <v>0</v>
      </c>
      <c r="P10" s="44" t="s">
        <v>20</v>
      </c>
      <c r="Q10" s="45">
        <f>SUM(Q8:Q9)</f>
        <v>0</v>
      </c>
      <c r="R10" s="44" t="s">
        <v>20</v>
      </c>
      <c r="S10" s="39">
        <f>O10+Q10</f>
        <v>0</v>
      </c>
      <c r="T10" s="47" t="s">
        <v>20</v>
      </c>
      <c r="U10" s="43">
        <f>SUM(U8:U9)</f>
        <v>0</v>
      </c>
      <c r="V10" s="44" t="s">
        <v>20</v>
      </c>
      <c r="W10" s="45">
        <f>SUM(W8:W9)</f>
        <v>0</v>
      </c>
      <c r="X10" s="44" t="s">
        <v>20</v>
      </c>
      <c r="Y10" s="48">
        <f>SUM(Y8:Y9)</f>
        <v>0</v>
      </c>
      <c r="Z10" s="47" t="s">
        <v>20</v>
      </c>
      <c r="AA10" s="43">
        <f>SUM(AA8:AA9)</f>
        <v>0</v>
      </c>
      <c r="AB10" s="44" t="s">
        <v>20</v>
      </c>
      <c r="AC10" s="45">
        <f>SUM(AC8:AC9)</f>
        <v>0</v>
      </c>
      <c r="AD10" s="44" t="s">
        <v>20</v>
      </c>
      <c r="AE10" s="48">
        <f>SUM(AE8:AE9)</f>
        <v>0</v>
      </c>
      <c r="AF10" s="47" t="s">
        <v>20</v>
      </c>
    </row>
    <row r="11" spans="1:32" ht="13.5">
      <c r="A11" s="141" t="s">
        <v>25</v>
      </c>
      <c r="B11" s="49" t="s">
        <v>26</v>
      </c>
      <c r="C11" s="50">
        <f>5400*C4/10</f>
        <v>0</v>
      </c>
      <c r="D11" s="51" t="s">
        <v>20</v>
      </c>
      <c r="E11" s="52"/>
      <c r="F11" s="53" t="s">
        <v>20</v>
      </c>
      <c r="G11" s="51">
        <f aca="true" t="shared" si="0" ref="G11:G29">+C11+E11</f>
        <v>0</v>
      </c>
      <c r="H11" s="51" t="s">
        <v>20</v>
      </c>
      <c r="I11" s="54">
        <f>5400*I4/10</f>
        <v>0</v>
      </c>
      <c r="J11" s="51" t="s">
        <v>20</v>
      </c>
      <c r="K11" s="55">
        <f>2880*K4/10</f>
        <v>0</v>
      </c>
      <c r="L11" s="53" t="s">
        <v>20</v>
      </c>
      <c r="M11" s="51">
        <f>+I11+K11</f>
        <v>0</v>
      </c>
      <c r="N11" s="51" t="s">
        <v>20</v>
      </c>
      <c r="O11" s="54">
        <f>5400*O4/10</f>
        <v>0</v>
      </c>
      <c r="P11" s="51" t="s">
        <v>20</v>
      </c>
      <c r="Q11" s="55">
        <f>2880*Q4/10</f>
        <v>0</v>
      </c>
      <c r="R11" s="51" t="s">
        <v>20</v>
      </c>
      <c r="S11" s="56">
        <f>+O11+Q11</f>
        <v>0</v>
      </c>
      <c r="T11" s="57" t="s">
        <v>20</v>
      </c>
      <c r="U11" s="54">
        <f>5400*U4/10</f>
        <v>0</v>
      </c>
      <c r="V11" s="51" t="s">
        <v>20</v>
      </c>
      <c r="W11" s="55">
        <f>2880*W4/10</f>
        <v>0</v>
      </c>
      <c r="X11" s="51" t="s">
        <v>20</v>
      </c>
      <c r="Y11" s="56">
        <f>+U11+W11</f>
        <v>0</v>
      </c>
      <c r="Z11" s="57" t="s">
        <v>20</v>
      </c>
      <c r="AA11" s="54">
        <f>5400*AA4/10</f>
        <v>0</v>
      </c>
      <c r="AB11" s="51" t="s">
        <v>20</v>
      </c>
      <c r="AC11" s="55">
        <f>2880*AC4/10</f>
        <v>0</v>
      </c>
      <c r="AD11" s="51" t="s">
        <v>20</v>
      </c>
      <c r="AE11" s="58">
        <f>+AA11+AC11</f>
        <v>0</v>
      </c>
      <c r="AF11" s="57" t="s">
        <v>20</v>
      </c>
    </row>
    <row r="12" spans="1:32" ht="13.5">
      <c r="A12" s="141"/>
      <c r="B12" s="15" t="s">
        <v>27</v>
      </c>
      <c r="C12" s="54">
        <f>10300*C4/10</f>
        <v>0</v>
      </c>
      <c r="D12" s="16" t="s">
        <v>20</v>
      </c>
      <c r="E12" s="21"/>
      <c r="F12" s="18" t="s">
        <v>20</v>
      </c>
      <c r="G12" s="16">
        <f t="shared" si="0"/>
        <v>0</v>
      </c>
      <c r="H12" s="16" t="s">
        <v>20</v>
      </c>
      <c r="I12" s="54">
        <f>10300*I4/10</f>
        <v>0</v>
      </c>
      <c r="J12" s="16" t="s">
        <v>20</v>
      </c>
      <c r="K12" s="55">
        <v>0</v>
      </c>
      <c r="L12" s="18" t="s">
        <v>20</v>
      </c>
      <c r="M12" s="16">
        <f aca="true" t="shared" si="1" ref="M12:M29">+I12+K12</f>
        <v>0</v>
      </c>
      <c r="N12" s="16" t="s">
        <v>20</v>
      </c>
      <c r="O12" s="54">
        <f>10300*O4/10</f>
        <v>0</v>
      </c>
      <c r="P12" s="16" t="s">
        <v>20</v>
      </c>
      <c r="Q12" s="55">
        <v>0</v>
      </c>
      <c r="R12" s="16" t="s">
        <v>20</v>
      </c>
      <c r="S12" s="41">
        <f>+O12+Q12</f>
        <v>0</v>
      </c>
      <c r="T12" s="22" t="s">
        <v>20</v>
      </c>
      <c r="U12" s="54">
        <f>10300*U4/10</f>
        <v>0</v>
      </c>
      <c r="V12" s="16" t="s">
        <v>20</v>
      </c>
      <c r="W12" s="55">
        <v>0</v>
      </c>
      <c r="X12" s="16" t="s">
        <v>20</v>
      </c>
      <c r="Y12" s="41">
        <f>+U12+W12</f>
        <v>0</v>
      </c>
      <c r="Z12" s="22" t="s">
        <v>20</v>
      </c>
      <c r="AA12" s="54">
        <f>10300*AA4/10</f>
        <v>0</v>
      </c>
      <c r="AB12" s="16" t="s">
        <v>20</v>
      </c>
      <c r="AC12" s="55">
        <v>0</v>
      </c>
      <c r="AD12" s="16" t="s">
        <v>20</v>
      </c>
      <c r="AE12" s="41">
        <f>+AA12+AC12</f>
        <v>0</v>
      </c>
      <c r="AF12" s="22" t="s">
        <v>20</v>
      </c>
    </row>
    <row r="13" spans="1:32" ht="13.5">
      <c r="A13" s="141"/>
      <c r="B13" s="15" t="s">
        <v>28</v>
      </c>
      <c r="C13" s="54">
        <v>0</v>
      </c>
      <c r="D13" s="16" t="s">
        <v>20</v>
      </c>
      <c r="E13" s="21"/>
      <c r="F13" s="18" t="s">
        <v>20</v>
      </c>
      <c r="G13" s="16">
        <f t="shared" si="0"/>
        <v>0</v>
      </c>
      <c r="H13" s="16" t="s">
        <v>20</v>
      </c>
      <c r="I13" s="54">
        <v>0</v>
      </c>
      <c r="J13" s="16" t="s">
        <v>20</v>
      </c>
      <c r="K13" s="55">
        <v>0</v>
      </c>
      <c r="L13" s="18" t="s">
        <v>20</v>
      </c>
      <c r="M13" s="16">
        <f t="shared" si="1"/>
        <v>0</v>
      </c>
      <c r="N13" s="16" t="s">
        <v>20</v>
      </c>
      <c r="O13" s="54">
        <v>0</v>
      </c>
      <c r="P13" s="16" t="s">
        <v>20</v>
      </c>
      <c r="Q13" s="55">
        <v>0</v>
      </c>
      <c r="R13" s="16" t="s">
        <v>20</v>
      </c>
      <c r="S13" s="41">
        <f aca="true" t="shared" si="2" ref="S13:S29">+O13+Q13</f>
        <v>0</v>
      </c>
      <c r="T13" s="22" t="s">
        <v>20</v>
      </c>
      <c r="U13" s="54">
        <v>0</v>
      </c>
      <c r="V13" s="16" t="s">
        <v>20</v>
      </c>
      <c r="W13" s="55">
        <v>0</v>
      </c>
      <c r="X13" s="16" t="s">
        <v>20</v>
      </c>
      <c r="Y13" s="41">
        <f aca="true" t="shared" si="3" ref="Y13:Y29">+U13+W13</f>
        <v>0</v>
      </c>
      <c r="Z13" s="22" t="s">
        <v>20</v>
      </c>
      <c r="AA13" s="54">
        <v>0</v>
      </c>
      <c r="AB13" s="16" t="s">
        <v>20</v>
      </c>
      <c r="AC13" s="55">
        <v>0</v>
      </c>
      <c r="AD13" s="16" t="s">
        <v>20</v>
      </c>
      <c r="AE13" s="41">
        <f aca="true" t="shared" si="4" ref="AE13:AE29">+AA13+AC13</f>
        <v>0</v>
      </c>
      <c r="AF13" s="22" t="s">
        <v>20</v>
      </c>
    </row>
    <row r="14" spans="1:32" ht="13.5">
      <c r="A14" s="141"/>
      <c r="B14" s="15" t="s">
        <v>29</v>
      </c>
      <c r="C14" s="54">
        <v>0</v>
      </c>
      <c r="D14" s="16" t="s">
        <v>20</v>
      </c>
      <c r="E14" s="21"/>
      <c r="F14" s="18" t="s">
        <v>20</v>
      </c>
      <c r="G14" s="16">
        <f t="shared" si="0"/>
        <v>0</v>
      </c>
      <c r="H14" s="16" t="s">
        <v>20</v>
      </c>
      <c r="I14" s="54">
        <v>0</v>
      </c>
      <c r="J14" s="16" t="s">
        <v>20</v>
      </c>
      <c r="K14" s="55">
        <v>0</v>
      </c>
      <c r="L14" s="18" t="s">
        <v>20</v>
      </c>
      <c r="M14" s="16">
        <f t="shared" si="1"/>
        <v>0</v>
      </c>
      <c r="N14" s="16" t="s">
        <v>20</v>
      </c>
      <c r="O14" s="54">
        <v>0</v>
      </c>
      <c r="P14" s="16" t="s">
        <v>20</v>
      </c>
      <c r="Q14" s="55">
        <v>0</v>
      </c>
      <c r="R14" s="16" t="s">
        <v>20</v>
      </c>
      <c r="S14" s="41">
        <f t="shared" si="2"/>
        <v>0</v>
      </c>
      <c r="T14" s="22" t="s">
        <v>20</v>
      </c>
      <c r="U14" s="54">
        <v>0</v>
      </c>
      <c r="V14" s="16" t="s">
        <v>20</v>
      </c>
      <c r="W14" s="55">
        <v>0</v>
      </c>
      <c r="X14" s="16" t="s">
        <v>20</v>
      </c>
      <c r="Y14" s="41">
        <f t="shared" si="3"/>
        <v>0</v>
      </c>
      <c r="Z14" s="22" t="s">
        <v>20</v>
      </c>
      <c r="AA14" s="54">
        <v>0</v>
      </c>
      <c r="AB14" s="16" t="s">
        <v>20</v>
      </c>
      <c r="AC14" s="55">
        <v>0</v>
      </c>
      <c r="AD14" s="16" t="s">
        <v>20</v>
      </c>
      <c r="AE14" s="41">
        <f t="shared" si="4"/>
        <v>0</v>
      </c>
      <c r="AF14" s="22" t="s">
        <v>20</v>
      </c>
    </row>
    <row r="15" spans="1:32" ht="13.5">
      <c r="A15" s="141"/>
      <c r="B15" s="15" t="s">
        <v>30</v>
      </c>
      <c r="C15" s="54">
        <v>0</v>
      </c>
      <c r="D15" s="16" t="s">
        <v>20</v>
      </c>
      <c r="E15" s="21"/>
      <c r="F15" s="18" t="s">
        <v>20</v>
      </c>
      <c r="G15" s="16">
        <f t="shared" si="0"/>
        <v>0</v>
      </c>
      <c r="H15" s="16" t="s">
        <v>20</v>
      </c>
      <c r="I15" s="54">
        <v>0</v>
      </c>
      <c r="J15" s="16" t="s">
        <v>20</v>
      </c>
      <c r="K15" s="55">
        <v>0</v>
      </c>
      <c r="L15" s="18" t="s">
        <v>20</v>
      </c>
      <c r="M15" s="16">
        <f t="shared" si="1"/>
        <v>0</v>
      </c>
      <c r="N15" s="16" t="s">
        <v>20</v>
      </c>
      <c r="O15" s="54">
        <v>0</v>
      </c>
      <c r="P15" s="16" t="s">
        <v>20</v>
      </c>
      <c r="Q15" s="55">
        <v>0</v>
      </c>
      <c r="R15" s="16" t="s">
        <v>20</v>
      </c>
      <c r="S15" s="41">
        <f t="shared" si="2"/>
        <v>0</v>
      </c>
      <c r="T15" s="22" t="s">
        <v>20</v>
      </c>
      <c r="U15" s="54">
        <v>0</v>
      </c>
      <c r="V15" s="16" t="s">
        <v>20</v>
      </c>
      <c r="W15" s="55">
        <v>0</v>
      </c>
      <c r="X15" s="16" t="s">
        <v>20</v>
      </c>
      <c r="Y15" s="41">
        <f t="shared" si="3"/>
        <v>0</v>
      </c>
      <c r="Z15" s="22" t="s">
        <v>20</v>
      </c>
      <c r="AA15" s="54">
        <v>0</v>
      </c>
      <c r="AB15" s="16" t="s">
        <v>20</v>
      </c>
      <c r="AC15" s="55">
        <v>0</v>
      </c>
      <c r="AD15" s="16" t="s">
        <v>20</v>
      </c>
      <c r="AE15" s="41">
        <f t="shared" si="4"/>
        <v>0</v>
      </c>
      <c r="AF15" s="22" t="s">
        <v>20</v>
      </c>
    </row>
    <row r="16" spans="1:32" ht="13.5">
      <c r="A16" s="141"/>
      <c r="B16" s="15" t="s">
        <v>31</v>
      </c>
      <c r="C16" s="54">
        <v>0</v>
      </c>
      <c r="D16" s="16" t="s">
        <v>20</v>
      </c>
      <c r="E16" s="21"/>
      <c r="F16" s="18" t="s">
        <v>20</v>
      </c>
      <c r="G16" s="16">
        <f t="shared" si="0"/>
        <v>0</v>
      </c>
      <c r="H16" s="16" t="s">
        <v>20</v>
      </c>
      <c r="I16" s="54">
        <v>0</v>
      </c>
      <c r="J16" s="16" t="s">
        <v>20</v>
      </c>
      <c r="K16" s="55">
        <v>0</v>
      </c>
      <c r="L16" s="18" t="s">
        <v>20</v>
      </c>
      <c r="M16" s="16">
        <f t="shared" si="1"/>
        <v>0</v>
      </c>
      <c r="N16" s="16" t="s">
        <v>20</v>
      </c>
      <c r="O16" s="54">
        <v>0</v>
      </c>
      <c r="P16" s="16" t="s">
        <v>20</v>
      </c>
      <c r="Q16" s="55">
        <v>0</v>
      </c>
      <c r="R16" s="16" t="s">
        <v>20</v>
      </c>
      <c r="S16" s="41">
        <f t="shared" si="2"/>
        <v>0</v>
      </c>
      <c r="T16" s="22" t="s">
        <v>20</v>
      </c>
      <c r="U16" s="54">
        <v>0</v>
      </c>
      <c r="V16" s="16" t="s">
        <v>20</v>
      </c>
      <c r="W16" s="55">
        <v>0</v>
      </c>
      <c r="X16" s="16" t="s">
        <v>20</v>
      </c>
      <c r="Y16" s="41">
        <f t="shared" si="3"/>
        <v>0</v>
      </c>
      <c r="Z16" s="22" t="s">
        <v>20</v>
      </c>
      <c r="AA16" s="54">
        <v>0</v>
      </c>
      <c r="AB16" s="16" t="s">
        <v>20</v>
      </c>
      <c r="AC16" s="55">
        <v>0</v>
      </c>
      <c r="AD16" s="16" t="s">
        <v>20</v>
      </c>
      <c r="AE16" s="41">
        <f t="shared" si="4"/>
        <v>0</v>
      </c>
      <c r="AF16" s="22" t="s">
        <v>20</v>
      </c>
    </row>
    <row r="17" spans="1:32" ht="13.5">
      <c r="A17" s="141"/>
      <c r="B17" s="15" t="s">
        <v>32</v>
      </c>
      <c r="C17" s="54">
        <f>6700*C4/10</f>
        <v>0</v>
      </c>
      <c r="D17" s="16" t="s">
        <v>20</v>
      </c>
      <c r="E17" s="21"/>
      <c r="F17" s="18" t="s">
        <v>20</v>
      </c>
      <c r="G17" s="16">
        <f t="shared" si="0"/>
        <v>0</v>
      </c>
      <c r="H17" s="16" t="s">
        <v>20</v>
      </c>
      <c r="I17" s="54">
        <f>6700*I4/10</f>
        <v>0</v>
      </c>
      <c r="J17" s="16" t="s">
        <v>20</v>
      </c>
      <c r="K17" s="55">
        <f>276*K4/10</f>
        <v>0</v>
      </c>
      <c r="L17" s="18" t="s">
        <v>20</v>
      </c>
      <c r="M17" s="16">
        <f t="shared" si="1"/>
        <v>0</v>
      </c>
      <c r="N17" s="16" t="s">
        <v>20</v>
      </c>
      <c r="O17" s="54">
        <f>6700*O4/10</f>
        <v>0</v>
      </c>
      <c r="P17" s="16" t="s">
        <v>20</v>
      </c>
      <c r="Q17" s="55">
        <f>276*Q4/10</f>
        <v>0</v>
      </c>
      <c r="R17" s="16" t="s">
        <v>20</v>
      </c>
      <c r="S17" s="41">
        <f t="shared" si="2"/>
        <v>0</v>
      </c>
      <c r="T17" s="22" t="s">
        <v>20</v>
      </c>
      <c r="U17" s="54">
        <f>6700*U4/10</f>
        <v>0</v>
      </c>
      <c r="V17" s="16" t="s">
        <v>20</v>
      </c>
      <c r="W17" s="55">
        <f>276*W4/10</f>
        <v>0</v>
      </c>
      <c r="X17" s="16" t="s">
        <v>20</v>
      </c>
      <c r="Y17" s="41">
        <f t="shared" si="3"/>
        <v>0</v>
      </c>
      <c r="Z17" s="22" t="s">
        <v>20</v>
      </c>
      <c r="AA17" s="54">
        <f>6700*AA4/10</f>
        <v>0</v>
      </c>
      <c r="AB17" s="16" t="s">
        <v>20</v>
      </c>
      <c r="AC17" s="55">
        <f>276*AC4/10</f>
        <v>0</v>
      </c>
      <c r="AD17" s="16" t="s">
        <v>20</v>
      </c>
      <c r="AE17" s="41">
        <f t="shared" si="4"/>
        <v>0</v>
      </c>
      <c r="AF17" s="22" t="s">
        <v>20</v>
      </c>
    </row>
    <row r="18" spans="1:32" ht="13.5">
      <c r="A18" s="141"/>
      <c r="B18" s="15" t="s">
        <v>33</v>
      </c>
      <c r="C18" s="54">
        <f>600*C4/10</f>
        <v>0</v>
      </c>
      <c r="D18" s="16" t="s">
        <v>20</v>
      </c>
      <c r="E18" s="21"/>
      <c r="F18" s="18" t="s">
        <v>20</v>
      </c>
      <c r="G18" s="16">
        <f t="shared" si="0"/>
        <v>0</v>
      </c>
      <c r="H18" s="16" t="s">
        <v>20</v>
      </c>
      <c r="I18" s="54">
        <f>600*I4/10</f>
        <v>0</v>
      </c>
      <c r="J18" s="16" t="s">
        <v>20</v>
      </c>
      <c r="K18" s="55">
        <f>334*K4/10</f>
        <v>0</v>
      </c>
      <c r="L18" s="18" t="s">
        <v>20</v>
      </c>
      <c r="M18" s="16">
        <f t="shared" si="1"/>
        <v>0</v>
      </c>
      <c r="N18" s="16" t="s">
        <v>20</v>
      </c>
      <c r="O18" s="54">
        <f>600*O4/10</f>
        <v>0</v>
      </c>
      <c r="P18" s="16" t="s">
        <v>20</v>
      </c>
      <c r="Q18" s="55">
        <f>334*Q4/10</f>
        <v>0</v>
      </c>
      <c r="R18" s="16" t="s">
        <v>20</v>
      </c>
      <c r="S18" s="41">
        <f t="shared" si="2"/>
        <v>0</v>
      </c>
      <c r="T18" s="22" t="s">
        <v>20</v>
      </c>
      <c r="U18" s="54">
        <f>600*U4/10</f>
        <v>0</v>
      </c>
      <c r="V18" s="16" t="s">
        <v>20</v>
      </c>
      <c r="W18" s="55">
        <f>334*W4/10</f>
        <v>0</v>
      </c>
      <c r="X18" s="16" t="s">
        <v>20</v>
      </c>
      <c r="Y18" s="41">
        <f t="shared" si="3"/>
        <v>0</v>
      </c>
      <c r="Z18" s="22" t="s">
        <v>20</v>
      </c>
      <c r="AA18" s="54">
        <f>600*AA4/10</f>
        <v>0</v>
      </c>
      <c r="AB18" s="16" t="s">
        <v>20</v>
      </c>
      <c r="AC18" s="55">
        <f>334*AC4/10</f>
        <v>0</v>
      </c>
      <c r="AD18" s="16" t="s">
        <v>20</v>
      </c>
      <c r="AE18" s="41">
        <f t="shared" si="4"/>
        <v>0</v>
      </c>
      <c r="AF18" s="22" t="s">
        <v>20</v>
      </c>
    </row>
    <row r="19" spans="1:32" ht="13.5">
      <c r="A19" s="141"/>
      <c r="B19" s="15" t="s">
        <v>34</v>
      </c>
      <c r="C19" s="54">
        <f>9467*C4/10</f>
        <v>0</v>
      </c>
      <c r="D19" s="16" t="s">
        <v>20</v>
      </c>
      <c r="E19" s="21"/>
      <c r="F19" s="18" t="s">
        <v>20</v>
      </c>
      <c r="G19" s="16">
        <f t="shared" si="0"/>
        <v>0</v>
      </c>
      <c r="H19" s="16" t="s">
        <v>20</v>
      </c>
      <c r="I19" s="54">
        <f>9467*I4/10</f>
        <v>0</v>
      </c>
      <c r="J19" s="16" t="s">
        <v>20</v>
      </c>
      <c r="K19" s="55">
        <f>3913*K4/10</f>
        <v>0</v>
      </c>
      <c r="L19" s="18" t="s">
        <v>20</v>
      </c>
      <c r="M19" s="16">
        <f t="shared" si="1"/>
        <v>0</v>
      </c>
      <c r="N19" s="16" t="s">
        <v>20</v>
      </c>
      <c r="O19" s="54">
        <f>9467*O4/10</f>
        <v>0</v>
      </c>
      <c r="P19" s="16" t="s">
        <v>20</v>
      </c>
      <c r="Q19" s="55">
        <f>3913*Q4/10</f>
        <v>0</v>
      </c>
      <c r="R19" s="16" t="s">
        <v>20</v>
      </c>
      <c r="S19" s="41">
        <f t="shared" si="2"/>
        <v>0</v>
      </c>
      <c r="T19" s="22" t="s">
        <v>20</v>
      </c>
      <c r="U19" s="54">
        <f>9467*U4/10</f>
        <v>0</v>
      </c>
      <c r="V19" s="16" t="s">
        <v>20</v>
      </c>
      <c r="W19" s="55">
        <f>3913*W4/10</f>
        <v>0</v>
      </c>
      <c r="X19" s="16" t="s">
        <v>20</v>
      </c>
      <c r="Y19" s="41">
        <f t="shared" si="3"/>
        <v>0</v>
      </c>
      <c r="Z19" s="22" t="s">
        <v>20</v>
      </c>
      <c r="AA19" s="54">
        <f>9467*AA4/10</f>
        <v>0</v>
      </c>
      <c r="AB19" s="16" t="s">
        <v>20</v>
      </c>
      <c r="AC19" s="55">
        <f>3913*AC4/10</f>
        <v>0</v>
      </c>
      <c r="AD19" s="16" t="s">
        <v>20</v>
      </c>
      <c r="AE19" s="41">
        <f t="shared" si="4"/>
        <v>0</v>
      </c>
      <c r="AF19" s="22" t="s">
        <v>20</v>
      </c>
    </row>
    <row r="20" spans="1:32" ht="13.5">
      <c r="A20" s="141"/>
      <c r="B20" s="15" t="s">
        <v>35</v>
      </c>
      <c r="C20" s="54">
        <f>2150*C4/10</f>
        <v>0</v>
      </c>
      <c r="D20" s="16" t="s">
        <v>20</v>
      </c>
      <c r="E20" s="21"/>
      <c r="F20" s="18" t="s">
        <v>20</v>
      </c>
      <c r="G20" s="16">
        <f t="shared" si="0"/>
        <v>0</v>
      </c>
      <c r="H20" s="16" t="s">
        <v>20</v>
      </c>
      <c r="I20" s="54">
        <f>2150*I4/10</f>
        <v>0</v>
      </c>
      <c r="J20" s="16" t="s">
        <v>20</v>
      </c>
      <c r="K20" s="55">
        <f>2266*K4/10</f>
        <v>0</v>
      </c>
      <c r="L20" s="18" t="s">
        <v>20</v>
      </c>
      <c r="M20" s="16">
        <f t="shared" si="1"/>
        <v>0</v>
      </c>
      <c r="N20" s="16" t="s">
        <v>20</v>
      </c>
      <c r="O20" s="54">
        <f>2150*O4/10</f>
        <v>0</v>
      </c>
      <c r="P20" s="16" t="s">
        <v>20</v>
      </c>
      <c r="Q20" s="55">
        <f>2266*Q4/10</f>
        <v>0</v>
      </c>
      <c r="R20" s="16" t="s">
        <v>20</v>
      </c>
      <c r="S20" s="41">
        <f t="shared" si="2"/>
        <v>0</v>
      </c>
      <c r="T20" s="22" t="s">
        <v>20</v>
      </c>
      <c r="U20" s="54">
        <f>2150*U4/10</f>
        <v>0</v>
      </c>
      <c r="V20" s="16" t="s">
        <v>20</v>
      </c>
      <c r="W20" s="55">
        <f>2266*W4/10</f>
        <v>0</v>
      </c>
      <c r="X20" s="16" t="s">
        <v>20</v>
      </c>
      <c r="Y20" s="41">
        <f t="shared" si="3"/>
        <v>0</v>
      </c>
      <c r="Z20" s="22" t="s">
        <v>20</v>
      </c>
      <c r="AA20" s="54">
        <f>2150*AA4/10</f>
        <v>0</v>
      </c>
      <c r="AB20" s="16" t="s">
        <v>20</v>
      </c>
      <c r="AC20" s="55">
        <f>2266*AC4/10</f>
        <v>0</v>
      </c>
      <c r="AD20" s="16" t="s">
        <v>20</v>
      </c>
      <c r="AE20" s="41">
        <f t="shared" si="4"/>
        <v>0</v>
      </c>
      <c r="AF20" s="22" t="s">
        <v>20</v>
      </c>
    </row>
    <row r="21" spans="1:32" ht="13.5">
      <c r="A21" s="141"/>
      <c r="B21" s="15" t="s">
        <v>36</v>
      </c>
      <c r="C21" s="54">
        <v>0</v>
      </c>
      <c r="D21" s="16" t="s">
        <v>20</v>
      </c>
      <c r="E21" s="21"/>
      <c r="F21" s="18" t="s">
        <v>20</v>
      </c>
      <c r="G21" s="16">
        <f t="shared" si="0"/>
        <v>0</v>
      </c>
      <c r="H21" s="16" t="s">
        <v>20</v>
      </c>
      <c r="I21" s="54">
        <v>0</v>
      </c>
      <c r="J21" s="16" t="s">
        <v>20</v>
      </c>
      <c r="K21" s="55">
        <v>0</v>
      </c>
      <c r="L21" s="18" t="s">
        <v>20</v>
      </c>
      <c r="M21" s="16">
        <f t="shared" si="1"/>
        <v>0</v>
      </c>
      <c r="N21" s="16" t="s">
        <v>20</v>
      </c>
      <c r="O21" s="54">
        <v>0</v>
      </c>
      <c r="P21" s="16" t="s">
        <v>20</v>
      </c>
      <c r="Q21" s="55">
        <v>0</v>
      </c>
      <c r="R21" s="16" t="s">
        <v>20</v>
      </c>
      <c r="S21" s="41">
        <f t="shared" si="2"/>
        <v>0</v>
      </c>
      <c r="T21" s="22" t="s">
        <v>20</v>
      </c>
      <c r="U21" s="54">
        <v>0</v>
      </c>
      <c r="V21" s="16" t="s">
        <v>20</v>
      </c>
      <c r="W21" s="55">
        <v>0</v>
      </c>
      <c r="X21" s="16" t="s">
        <v>20</v>
      </c>
      <c r="Y21" s="41">
        <f t="shared" si="3"/>
        <v>0</v>
      </c>
      <c r="Z21" s="22" t="s">
        <v>20</v>
      </c>
      <c r="AA21" s="54">
        <v>0</v>
      </c>
      <c r="AB21" s="16" t="s">
        <v>20</v>
      </c>
      <c r="AC21" s="55">
        <v>0</v>
      </c>
      <c r="AD21" s="16" t="s">
        <v>20</v>
      </c>
      <c r="AE21" s="41">
        <f t="shared" si="4"/>
        <v>0</v>
      </c>
      <c r="AF21" s="22" t="s">
        <v>20</v>
      </c>
    </row>
    <row r="22" spans="1:32" ht="13.5">
      <c r="A22" s="141"/>
      <c r="B22" s="15" t="s">
        <v>37</v>
      </c>
      <c r="C22" s="54">
        <f>200*C4</f>
        <v>0</v>
      </c>
      <c r="D22" s="16" t="s">
        <v>20</v>
      </c>
      <c r="E22" s="21"/>
      <c r="F22" s="18" t="s">
        <v>20</v>
      </c>
      <c r="G22" s="16">
        <f t="shared" si="0"/>
        <v>0</v>
      </c>
      <c r="H22" s="16" t="s">
        <v>20</v>
      </c>
      <c r="I22" s="54">
        <f>200*I4</f>
        <v>0</v>
      </c>
      <c r="J22" s="16" t="s">
        <v>20</v>
      </c>
      <c r="K22" s="55">
        <f>200*K4</f>
        <v>0</v>
      </c>
      <c r="L22" s="18" t="s">
        <v>20</v>
      </c>
      <c r="M22" s="16">
        <f t="shared" si="1"/>
        <v>0</v>
      </c>
      <c r="N22" s="16" t="s">
        <v>20</v>
      </c>
      <c r="O22" s="54">
        <f>200*O4</f>
        <v>0</v>
      </c>
      <c r="P22" s="16" t="s">
        <v>20</v>
      </c>
      <c r="Q22" s="55">
        <f>200*Q4/2</f>
        <v>0</v>
      </c>
      <c r="R22" s="16" t="s">
        <v>20</v>
      </c>
      <c r="S22" s="41">
        <f t="shared" si="2"/>
        <v>0</v>
      </c>
      <c r="T22" s="22" t="s">
        <v>20</v>
      </c>
      <c r="U22" s="54">
        <f>200*U4</f>
        <v>0</v>
      </c>
      <c r="V22" s="16" t="s">
        <v>20</v>
      </c>
      <c r="W22" s="55">
        <f>200*W4/2</f>
        <v>0</v>
      </c>
      <c r="X22" s="16" t="s">
        <v>20</v>
      </c>
      <c r="Y22" s="41">
        <f t="shared" si="3"/>
        <v>0</v>
      </c>
      <c r="Z22" s="22" t="s">
        <v>20</v>
      </c>
      <c r="AA22" s="54">
        <f>200*AA4</f>
        <v>0</v>
      </c>
      <c r="AB22" s="16" t="s">
        <v>20</v>
      </c>
      <c r="AC22" s="55">
        <f>200*AC4/2</f>
        <v>0</v>
      </c>
      <c r="AD22" s="16" t="s">
        <v>20</v>
      </c>
      <c r="AE22" s="41">
        <f t="shared" si="4"/>
        <v>0</v>
      </c>
      <c r="AF22" s="22" t="s">
        <v>20</v>
      </c>
    </row>
    <row r="23" spans="1:32" ht="13.5">
      <c r="A23" s="141"/>
      <c r="B23" s="15" t="s">
        <v>38</v>
      </c>
      <c r="C23" s="54">
        <f>8500*C4/10</f>
        <v>0</v>
      </c>
      <c r="D23" s="16" t="s">
        <v>20</v>
      </c>
      <c r="E23" s="21"/>
      <c r="F23" s="18" t="s">
        <v>20</v>
      </c>
      <c r="G23" s="16">
        <f t="shared" si="0"/>
        <v>0</v>
      </c>
      <c r="H23" s="16" t="s">
        <v>20</v>
      </c>
      <c r="I23" s="54">
        <f>8500*I4/10</f>
        <v>0</v>
      </c>
      <c r="J23" s="16" t="s">
        <v>20</v>
      </c>
      <c r="K23" s="55">
        <f>8500*K4/10</f>
        <v>0</v>
      </c>
      <c r="L23" s="18" t="s">
        <v>20</v>
      </c>
      <c r="M23" s="16">
        <f t="shared" si="1"/>
        <v>0</v>
      </c>
      <c r="N23" s="16" t="s">
        <v>20</v>
      </c>
      <c r="O23" s="54">
        <f>8500*O4/10</f>
        <v>0</v>
      </c>
      <c r="P23" s="16" t="s">
        <v>20</v>
      </c>
      <c r="Q23" s="55">
        <f>8500*Q4/10/2</f>
        <v>0</v>
      </c>
      <c r="R23" s="16" t="s">
        <v>20</v>
      </c>
      <c r="S23" s="41">
        <f t="shared" si="2"/>
        <v>0</v>
      </c>
      <c r="T23" s="22" t="s">
        <v>20</v>
      </c>
      <c r="U23" s="54">
        <f>8500*U4/10</f>
        <v>0</v>
      </c>
      <c r="V23" s="16" t="s">
        <v>20</v>
      </c>
      <c r="W23" s="55">
        <f>8500*W4/10</f>
        <v>0</v>
      </c>
      <c r="X23" s="16" t="s">
        <v>20</v>
      </c>
      <c r="Y23" s="41">
        <f t="shared" si="3"/>
        <v>0</v>
      </c>
      <c r="Z23" s="22" t="s">
        <v>20</v>
      </c>
      <c r="AA23" s="54">
        <f>8500*AA4/10</f>
        <v>0</v>
      </c>
      <c r="AB23" s="16" t="s">
        <v>20</v>
      </c>
      <c r="AC23" s="55">
        <f>8500*AC4/10</f>
        <v>0</v>
      </c>
      <c r="AD23" s="16" t="s">
        <v>20</v>
      </c>
      <c r="AE23" s="41">
        <f t="shared" si="4"/>
        <v>0</v>
      </c>
      <c r="AF23" s="22" t="s">
        <v>20</v>
      </c>
    </row>
    <row r="24" spans="1:32" ht="13.5">
      <c r="A24" s="141"/>
      <c r="B24" s="15" t="s">
        <v>39</v>
      </c>
      <c r="C24" s="54">
        <v>0</v>
      </c>
      <c r="D24" s="16" t="s">
        <v>20</v>
      </c>
      <c r="E24" s="21"/>
      <c r="F24" s="18" t="s">
        <v>20</v>
      </c>
      <c r="G24" s="16">
        <f t="shared" si="0"/>
        <v>0</v>
      </c>
      <c r="H24" s="16" t="s">
        <v>20</v>
      </c>
      <c r="I24" s="54">
        <v>0</v>
      </c>
      <c r="J24" s="16" t="s">
        <v>20</v>
      </c>
      <c r="K24" s="55">
        <v>0</v>
      </c>
      <c r="L24" s="18" t="s">
        <v>20</v>
      </c>
      <c r="M24" s="16">
        <f t="shared" si="1"/>
        <v>0</v>
      </c>
      <c r="N24" s="16" t="s">
        <v>20</v>
      </c>
      <c r="O24" s="54">
        <v>0</v>
      </c>
      <c r="P24" s="16" t="s">
        <v>20</v>
      </c>
      <c r="Q24" s="55">
        <v>0</v>
      </c>
      <c r="R24" s="16" t="s">
        <v>20</v>
      </c>
      <c r="S24" s="41">
        <f t="shared" si="2"/>
        <v>0</v>
      </c>
      <c r="T24" s="22" t="s">
        <v>20</v>
      </c>
      <c r="U24" s="54">
        <v>0</v>
      </c>
      <c r="V24" s="16" t="s">
        <v>20</v>
      </c>
      <c r="W24" s="55">
        <v>0</v>
      </c>
      <c r="X24" s="16" t="s">
        <v>20</v>
      </c>
      <c r="Y24" s="41">
        <f t="shared" si="3"/>
        <v>0</v>
      </c>
      <c r="Z24" s="22" t="s">
        <v>20</v>
      </c>
      <c r="AA24" s="54">
        <v>0</v>
      </c>
      <c r="AB24" s="16" t="s">
        <v>20</v>
      </c>
      <c r="AC24" s="55">
        <v>0</v>
      </c>
      <c r="AD24" s="16" t="s">
        <v>20</v>
      </c>
      <c r="AE24" s="41">
        <f t="shared" si="4"/>
        <v>0</v>
      </c>
      <c r="AF24" s="22" t="s">
        <v>20</v>
      </c>
    </row>
    <row r="25" spans="1:32" ht="13.5">
      <c r="A25" s="141"/>
      <c r="B25" s="15" t="s">
        <v>40</v>
      </c>
      <c r="C25" s="54">
        <v>0</v>
      </c>
      <c r="D25" s="16" t="s">
        <v>20</v>
      </c>
      <c r="E25" s="21"/>
      <c r="F25" s="18" t="s">
        <v>20</v>
      </c>
      <c r="G25" s="16">
        <f t="shared" si="0"/>
        <v>0</v>
      </c>
      <c r="H25" s="16" t="s">
        <v>20</v>
      </c>
      <c r="I25" s="54">
        <v>0</v>
      </c>
      <c r="J25" s="16" t="s">
        <v>20</v>
      </c>
      <c r="K25" s="55">
        <v>0</v>
      </c>
      <c r="L25" s="18" t="s">
        <v>20</v>
      </c>
      <c r="M25" s="16">
        <f t="shared" si="1"/>
        <v>0</v>
      </c>
      <c r="N25" s="16" t="s">
        <v>20</v>
      </c>
      <c r="O25" s="54">
        <v>0</v>
      </c>
      <c r="P25" s="16" t="s">
        <v>20</v>
      </c>
      <c r="Q25" s="55">
        <v>0</v>
      </c>
      <c r="R25" s="16" t="s">
        <v>20</v>
      </c>
      <c r="S25" s="41">
        <f t="shared" si="2"/>
        <v>0</v>
      </c>
      <c r="T25" s="22" t="s">
        <v>20</v>
      </c>
      <c r="U25" s="54">
        <v>0</v>
      </c>
      <c r="V25" s="16" t="s">
        <v>20</v>
      </c>
      <c r="W25" s="55">
        <v>0</v>
      </c>
      <c r="X25" s="16" t="s">
        <v>20</v>
      </c>
      <c r="Y25" s="41">
        <f t="shared" si="3"/>
        <v>0</v>
      </c>
      <c r="Z25" s="22" t="s">
        <v>20</v>
      </c>
      <c r="AA25" s="54">
        <v>0</v>
      </c>
      <c r="AB25" s="16" t="s">
        <v>20</v>
      </c>
      <c r="AC25" s="55">
        <v>0</v>
      </c>
      <c r="AD25" s="16" t="s">
        <v>20</v>
      </c>
      <c r="AE25" s="41">
        <f t="shared" si="4"/>
        <v>0</v>
      </c>
      <c r="AF25" s="22" t="s">
        <v>20</v>
      </c>
    </row>
    <row r="26" spans="1:32" ht="13.5">
      <c r="A26" s="141"/>
      <c r="B26" s="15" t="s">
        <v>41</v>
      </c>
      <c r="C26" s="54">
        <f>20990*C4/10</f>
        <v>0</v>
      </c>
      <c r="D26" s="16" t="s">
        <v>20</v>
      </c>
      <c r="E26" s="21"/>
      <c r="F26" s="18" t="s">
        <v>20</v>
      </c>
      <c r="G26" s="16">
        <f t="shared" si="0"/>
        <v>0</v>
      </c>
      <c r="H26" s="16" t="s">
        <v>20</v>
      </c>
      <c r="I26" s="54">
        <f>20990*I4/10</f>
        <v>0</v>
      </c>
      <c r="J26" s="16" t="s">
        <v>20</v>
      </c>
      <c r="K26" s="55">
        <f>7937*K4/10</f>
        <v>0</v>
      </c>
      <c r="L26" s="18" t="s">
        <v>20</v>
      </c>
      <c r="M26" s="16">
        <f t="shared" si="1"/>
        <v>0</v>
      </c>
      <c r="N26" s="16" t="s">
        <v>20</v>
      </c>
      <c r="O26" s="54">
        <f>20990*O4/10</f>
        <v>0</v>
      </c>
      <c r="P26" s="16" t="s">
        <v>20</v>
      </c>
      <c r="Q26" s="55">
        <f>7937*Q4/10</f>
        <v>0</v>
      </c>
      <c r="R26" s="16" t="s">
        <v>20</v>
      </c>
      <c r="S26" s="41">
        <f t="shared" si="2"/>
        <v>0</v>
      </c>
      <c r="T26" s="22" t="s">
        <v>20</v>
      </c>
      <c r="U26" s="54">
        <f>20990*U4/10</f>
        <v>0</v>
      </c>
      <c r="V26" s="16" t="s">
        <v>20</v>
      </c>
      <c r="W26" s="55">
        <f>7937*W4/10</f>
        <v>0</v>
      </c>
      <c r="X26" s="16" t="s">
        <v>20</v>
      </c>
      <c r="Y26" s="41">
        <f t="shared" si="3"/>
        <v>0</v>
      </c>
      <c r="Z26" s="22" t="s">
        <v>20</v>
      </c>
      <c r="AA26" s="54">
        <f>20990*AA4/10</f>
        <v>0</v>
      </c>
      <c r="AB26" s="16" t="s">
        <v>20</v>
      </c>
      <c r="AC26" s="55">
        <f>7937*AC4/10</f>
        <v>0</v>
      </c>
      <c r="AD26" s="16" t="s">
        <v>20</v>
      </c>
      <c r="AE26" s="41">
        <f t="shared" si="4"/>
        <v>0</v>
      </c>
      <c r="AF26" s="22" t="s">
        <v>20</v>
      </c>
    </row>
    <row r="27" spans="1:32" ht="13.5">
      <c r="A27" s="141"/>
      <c r="B27" s="15" t="s">
        <v>42</v>
      </c>
      <c r="C27" s="54">
        <v>0</v>
      </c>
      <c r="D27" s="16" t="s">
        <v>20</v>
      </c>
      <c r="E27" s="21"/>
      <c r="F27" s="18" t="s">
        <v>20</v>
      </c>
      <c r="G27" s="16">
        <f>+C27+E27</f>
        <v>0</v>
      </c>
      <c r="H27" s="16" t="s">
        <v>20</v>
      </c>
      <c r="I27" s="54">
        <v>0</v>
      </c>
      <c r="J27" s="16" t="s">
        <v>20</v>
      </c>
      <c r="K27" s="55">
        <v>0</v>
      </c>
      <c r="L27" s="18" t="s">
        <v>20</v>
      </c>
      <c r="M27" s="16">
        <f t="shared" si="1"/>
        <v>0</v>
      </c>
      <c r="N27" s="16" t="s">
        <v>20</v>
      </c>
      <c r="O27" s="54">
        <v>0</v>
      </c>
      <c r="P27" s="16" t="s">
        <v>20</v>
      </c>
      <c r="Q27" s="55">
        <v>0</v>
      </c>
      <c r="R27" s="16" t="s">
        <v>20</v>
      </c>
      <c r="S27" s="41">
        <f t="shared" si="2"/>
        <v>0</v>
      </c>
      <c r="T27" s="22" t="s">
        <v>20</v>
      </c>
      <c r="U27" s="54">
        <v>0</v>
      </c>
      <c r="V27" s="16" t="s">
        <v>20</v>
      </c>
      <c r="W27" s="55">
        <v>0</v>
      </c>
      <c r="X27" s="16" t="s">
        <v>20</v>
      </c>
      <c r="Y27" s="41">
        <f t="shared" si="3"/>
        <v>0</v>
      </c>
      <c r="Z27" s="22" t="s">
        <v>20</v>
      </c>
      <c r="AA27" s="54">
        <v>0</v>
      </c>
      <c r="AB27" s="16" t="s">
        <v>20</v>
      </c>
      <c r="AC27" s="55">
        <v>0</v>
      </c>
      <c r="AD27" s="16" t="s">
        <v>20</v>
      </c>
      <c r="AE27" s="41">
        <f t="shared" si="4"/>
        <v>0</v>
      </c>
      <c r="AF27" s="22" t="s">
        <v>20</v>
      </c>
    </row>
    <row r="28" spans="1:32" ht="13.5">
      <c r="A28" s="141"/>
      <c r="B28" s="15" t="s">
        <v>43</v>
      </c>
      <c r="C28" s="54">
        <v>0</v>
      </c>
      <c r="D28" s="16" t="s">
        <v>20</v>
      </c>
      <c r="E28" s="21"/>
      <c r="F28" s="18" t="s">
        <v>20</v>
      </c>
      <c r="G28" s="16">
        <f>+C28+E28</f>
        <v>0</v>
      </c>
      <c r="H28" s="16" t="s">
        <v>20</v>
      </c>
      <c r="I28" s="54">
        <v>0</v>
      </c>
      <c r="J28" s="16" t="s">
        <v>20</v>
      </c>
      <c r="K28" s="21">
        <v>0</v>
      </c>
      <c r="L28" s="18" t="s">
        <v>20</v>
      </c>
      <c r="M28" s="16">
        <f t="shared" si="1"/>
        <v>0</v>
      </c>
      <c r="N28" s="16" t="s">
        <v>20</v>
      </c>
      <c r="O28" s="54">
        <v>0</v>
      </c>
      <c r="P28" s="16" t="s">
        <v>20</v>
      </c>
      <c r="Q28" s="21">
        <v>0</v>
      </c>
      <c r="R28" s="16" t="s">
        <v>20</v>
      </c>
      <c r="S28" s="41">
        <f t="shared" si="2"/>
        <v>0</v>
      </c>
      <c r="T28" s="22" t="s">
        <v>20</v>
      </c>
      <c r="U28" s="54">
        <v>0</v>
      </c>
      <c r="V28" s="16" t="s">
        <v>20</v>
      </c>
      <c r="W28" s="21">
        <v>0</v>
      </c>
      <c r="X28" s="16" t="s">
        <v>20</v>
      </c>
      <c r="Y28" s="41">
        <f t="shared" si="3"/>
        <v>0</v>
      </c>
      <c r="Z28" s="22" t="s">
        <v>20</v>
      </c>
      <c r="AA28" s="54">
        <v>0</v>
      </c>
      <c r="AB28" s="16" t="s">
        <v>20</v>
      </c>
      <c r="AC28" s="21">
        <v>0</v>
      </c>
      <c r="AD28" s="16" t="s">
        <v>20</v>
      </c>
      <c r="AE28" s="41">
        <f t="shared" si="4"/>
        <v>0</v>
      </c>
      <c r="AF28" s="22" t="s">
        <v>20</v>
      </c>
    </row>
    <row r="29" spans="1:32" ht="13.5">
      <c r="A29" s="141"/>
      <c r="B29" s="15" t="s">
        <v>44</v>
      </c>
      <c r="C29" s="54"/>
      <c r="D29" s="16" t="s">
        <v>20</v>
      </c>
      <c r="E29" s="21"/>
      <c r="F29" s="18" t="s">
        <v>20</v>
      </c>
      <c r="G29" s="16">
        <f t="shared" si="0"/>
        <v>0</v>
      </c>
      <c r="H29" s="16" t="s">
        <v>20</v>
      </c>
      <c r="I29" s="54"/>
      <c r="J29" s="16" t="s">
        <v>20</v>
      </c>
      <c r="K29" s="55">
        <v>0</v>
      </c>
      <c r="L29" s="18" t="s">
        <v>20</v>
      </c>
      <c r="M29" s="16">
        <f t="shared" si="1"/>
        <v>0</v>
      </c>
      <c r="N29" s="16" t="s">
        <v>20</v>
      </c>
      <c r="O29" s="54"/>
      <c r="P29" s="16" t="s">
        <v>20</v>
      </c>
      <c r="Q29" s="55">
        <v>0</v>
      </c>
      <c r="R29" s="16" t="s">
        <v>20</v>
      </c>
      <c r="S29" s="41">
        <f t="shared" si="2"/>
        <v>0</v>
      </c>
      <c r="T29" s="22" t="s">
        <v>20</v>
      </c>
      <c r="U29" s="54"/>
      <c r="V29" s="16" t="s">
        <v>20</v>
      </c>
      <c r="W29" s="55">
        <v>0</v>
      </c>
      <c r="X29" s="16" t="s">
        <v>20</v>
      </c>
      <c r="Y29" s="41">
        <f t="shared" si="3"/>
        <v>0</v>
      </c>
      <c r="Z29" s="22" t="s">
        <v>20</v>
      </c>
      <c r="AA29" s="54"/>
      <c r="AB29" s="16" t="s">
        <v>20</v>
      </c>
      <c r="AC29" s="55">
        <v>0</v>
      </c>
      <c r="AD29" s="16" t="s">
        <v>20</v>
      </c>
      <c r="AE29" s="41">
        <f t="shared" si="4"/>
        <v>0</v>
      </c>
      <c r="AF29" s="22" t="s">
        <v>20</v>
      </c>
    </row>
    <row r="30" spans="1:32" ht="14.25" thickBot="1">
      <c r="A30" s="141"/>
      <c r="B30" s="59" t="s">
        <v>24</v>
      </c>
      <c r="C30" s="60">
        <f>SUM(C11:C29)</f>
        <v>0</v>
      </c>
      <c r="D30" s="61" t="s">
        <v>20</v>
      </c>
      <c r="E30" s="62">
        <f>SUM(E11:E29)</f>
        <v>0</v>
      </c>
      <c r="F30" s="63" t="s">
        <v>20</v>
      </c>
      <c r="G30" s="61">
        <f>SUM(G11:G29)</f>
        <v>0</v>
      </c>
      <c r="H30" s="61" t="s">
        <v>20</v>
      </c>
      <c r="I30" s="64">
        <f>SUM(I11:I29)</f>
        <v>0</v>
      </c>
      <c r="J30" s="61" t="s">
        <v>20</v>
      </c>
      <c r="K30" s="62">
        <f>SUM(K11:K29)</f>
        <v>0</v>
      </c>
      <c r="L30" s="63" t="s">
        <v>20</v>
      </c>
      <c r="M30" s="61">
        <f>SUM(M11:M29)</f>
        <v>0</v>
      </c>
      <c r="N30" s="61" t="s">
        <v>20</v>
      </c>
      <c r="O30" s="64">
        <f>SUM(O11:O29)</f>
        <v>0</v>
      </c>
      <c r="P30" s="61" t="s">
        <v>20</v>
      </c>
      <c r="Q30" s="62">
        <f>SUM(Q11:Q29)</f>
        <v>0</v>
      </c>
      <c r="R30" s="61" t="s">
        <v>20</v>
      </c>
      <c r="S30" s="65">
        <f>IF(AND(O30="",Q30&gt;0),Q30,IF(AND(Q30="",O30&gt;0),O30,IF(AND(O30="",Q30=""),"",O30+Q30)))</f>
        <v>0</v>
      </c>
      <c r="T30" s="66" t="s">
        <v>20</v>
      </c>
      <c r="U30" s="64">
        <f>SUM(U11:U29)</f>
        <v>0</v>
      </c>
      <c r="V30" s="61" t="s">
        <v>20</v>
      </c>
      <c r="W30" s="62">
        <f>SUM(W11:W29)</f>
        <v>0</v>
      </c>
      <c r="X30" s="61" t="s">
        <v>20</v>
      </c>
      <c r="Y30" s="65">
        <f>IF(AND(U30="",W30&gt;0),W30,IF(AND(W30="",U30&gt;0),U30,IF(AND(U30="",W30=""),"",U30+W30)))</f>
        <v>0</v>
      </c>
      <c r="Z30" s="66" t="s">
        <v>20</v>
      </c>
      <c r="AA30" s="64">
        <f>SUM(AA11:AA29)</f>
        <v>0</v>
      </c>
      <c r="AB30" s="61" t="s">
        <v>20</v>
      </c>
      <c r="AC30" s="62">
        <f>SUM(AC11:AC29)</f>
        <v>0</v>
      </c>
      <c r="AD30" s="61" t="s">
        <v>20</v>
      </c>
      <c r="AE30" s="65">
        <f>IF(AND(AA30="",AC30&gt;0),AC30,IF(AND(AC30="",AA30&gt;0),AA30,IF(AND(AA30="",AC30=""),"",AA30+AC30)))</f>
        <v>0</v>
      </c>
      <c r="AF30" s="66" t="s">
        <v>20</v>
      </c>
    </row>
    <row r="31" spans="1:32" ht="14.25" thickTop="1">
      <c r="A31" s="142" t="s">
        <v>45</v>
      </c>
      <c r="B31" s="143"/>
      <c r="C31" s="67">
        <f>+C10-C30</f>
        <v>0</v>
      </c>
      <c r="D31" s="67" t="s">
        <v>20</v>
      </c>
      <c r="E31" s="68">
        <f>+E10-E30</f>
        <v>0</v>
      </c>
      <c r="F31" s="69" t="s">
        <v>20</v>
      </c>
      <c r="G31" s="67">
        <f>+C31+E31</f>
        <v>0</v>
      </c>
      <c r="H31" s="67" t="s">
        <v>20</v>
      </c>
      <c r="I31" s="70">
        <f>+I10-I30</f>
        <v>0</v>
      </c>
      <c r="J31" s="67" t="s">
        <v>20</v>
      </c>
      <c r="K31" s="68">
        <f>+K10-K30</f>
        <v>0</v>
      </c>
      <c r="L31" s="69" t="s">
        <v>20</v>
      </c>
      <c r="M31" s="67">
        <f>+I31+K31</f>
        <v>0</v>
      </c>
      <c r="N31" s="67" t="s">
        <v>20</v>
      </c>
      <c r="O31" s="70">
        <f>+O10-O30</f>
        <v>0</v>
      </c>
      <c r="P31" s="67" t="s">
        <v>20</v>
      </c>
      <c r="Q31" s="68">
        <f>+Q10-Q30</f>
        <v>0</v>
      </c>
      <c r="R31" s="67" t="s">
        <v>20</v>
      </c>
      <c r="S31" s="12">
        <f>+O31+Q31</f>
        <v>0</v>
      </c>
      <c r="T31" s="71" t="s">
        <v>20</v>
      </c>
      <c r="U31" s="70">
        <f>+U10-U30</f>
        <v>0</v>
      </c>
      <c r="V31" s="67" t="s">
        <v>20</v>
      </c>
      <c r="W31" s="68">
        <f>+W10-W30</f>
        <v>0</v>
      </c>
      <c r="X31" s="67" t="s">
        <v>20</v>
      </c>
      <c r="Y31" s="12">
        <f>+U31+W31</f>
        <v>0</v>
      </c>
      <c r="Z31" s="71" t="s">
        <v>20</v>
      </c>
      <c r="AA31" s="70">
        <f>+AA10-AA30</f>
        <v>0</v>
      </c>
      <c r="AB31" s="67" t="s">
        <v>20</v>
      </c>
      <c r="AC31" s="68">
        <f>+AC10-AC30</f>
        <v>0</v>
      </c>
      <c r="AD31" s="67" t="s">
        <v>20</v>
      </c>
      <c r="AE31" s="12">
        <f>+AA31+AC31</f>
        <v>0</v>
      </c>
      <c r="AF31" s="71" t="s">
        <v>20</v>
      </c>
    </row>
    <row r="32" spans="1:32" ht="14.25" thickBot="1">
      <c r="A32" s="144" t="s">
        <v>46</v>
      </c>
      <c r="B32" s="145"/>
      <c r="C32" s="72" t="e">
        <f>+C31/C10*100</f>
        <v>#DIV/0!</v>
      </c>
      <c r="D32" s="73" t="s">
        <v>47</v>
      </c>
      <c r="E32" s="74" t="e">
        <f>+E31/E10*100</f>
        <v>#DIV/0!</v>
      </c>
      <c r="F32" s="75" t="s">
        <v>47</v>
      </c>
      <c r="G32" s="76" t="e">
        <f>+G31/G10*100</f>
        <v>#DIV/0!</v>
      </c>
      <c r="H32" s="77" t="s">
        <v>47</v>
      </c>
      <c r="I32" s="78" t="e">
        <f>+I31/I10*100</f>
        <v>#DIV/0!</v>
      </c>
      <c r="J32" s="77" t="s">
        <v>47</v>
      </c>
      <c r="K32" s="76" t="e">
        <f>+K31/K10*100</f>
        <v>#DIV/0!</v>
      </c>
      <c r="L32" s="79" t="s">
        <v>47</v>
      </c>
      <c r="M32" s="76" t="e">
        <f>+M31/M10*100</f>
        <v>#DIV/0!</v>
      </c>
      <c r="N32" s="77" t="s">
        <v>47</v>
      </c>
      <c r="O32" s="78" t="e">
        <f>+O31/O10*100</f>
        <v>#DIV/0!</v>
      </c>
      <c r="P32" s="77" t="s">
        <v>47</v>
      </c>
      <c r="Q32" s="76" t="e">
        <f>+Q31/Q10*100</f>
        <v>#DIV/0!</v>
      </c>
      <c r="R32" s="77" t="s">
        <v>47</v>
      </c>
      <c r="S32" s="80" t="e">
        <f>+S31/S10*100</f>
        <v>#DIV/0!</v>
      </c>
      <c r="T32" s="81" t="s">
        <v>47</v>
      </c>
      <c r="U32" s="78" t="e">
        <f>+U31/U10*100</f>
        <v>#DIV/0!</v>
      </c>
      <c r="V32" s="77" t="s">
        <v>47</v>
      </c>
      <c r="W32" s="76" t="e">
        <f>+W31/W10*100</f>
        <v>#DIV/0!</v>
      </c>
      <c r="X32" s="77" t="s">
        <v>47</v>
      </c>
      <c r="Y32" s="80" t="e">
        <f>+Y31/Y10*100</f>
        <v>#DIV/0!</v>
      </c>
      <c r="Z32" s="81" t="s">
        <v>47</v>
      </c>
      <c r="AA32" s="78" t="e">
        <f>+AA31/AA10*100</f>
        <v>#DIV/0!</v>
      </c>
      <c r="AB32" s="77" t="s">
        <v>47</v>
      </c>
      <c r="AC32" s="76" t="e">
        <f>+AC31/AC10*100</f>
        <v>#DIV/0!</v>
      </c>
      <c r="AD32" s="77" t="s">
        <v>47</v>
      </c>
      <c r="AE32" s="80" t="e">
        <f>+AE31/AE10*100</f>
        <v>#DIV/0!</v>
      </c>
      <c r="AF32" s="82" t="s">
        <v>47</v>
      </c>
    </row>
    <row r="33" spans="1:32" ht="13.5">
      <c r="A33" s="146" t="s">
        <v>48</v>
      </c>
      <c r="B33" s="147"/>
      <c r="C33" s="148"/>
      <c r="D33" s="149"/>
      <c r="E33" s="150"/>
      <c r="F33" s="151"/>
      <c r="G33" s="83"/>
      <c r="H33" s="83" t="s">
        <v>49</v>
      </c>
      <c r="I33" s="152"/>
      <c r="J33" s="153"/>
      <c r="K33" s="154"/>
      <c r="L33" s="155"/>
      <c r="M33" s="83"/>
      <c r="N33" s="83" t="s">
        <v>49</v>
      </c>
      <c r="O33" s="152"/>
      <c r="P33" s="153"/>
      <c r="Q33" s="154"/>
      <c r="R33" s="155"/>
      <c r="S33" s="83"/>
      <c r="T33" s="84" t="s">
        <v>49</v>
      </c>
      <c r="U33" s="152"/>
      <c r="V33" s="153"/>
      <c r="W33" s="154"/>
      <c r="X33" s="155"/>
      <c r="Y33" s="83"/>
      <c r="Z33" s="84" t="s">
        <v>49</v>
      </c>
      <c r="AA33" s="152"/>
      <c r="AB33" s="153"/>
      <c r="AC33" s="154"/>
      <c r="AD33" s="155"/>
      <c r="AE33" s="83"/>
      <c r="AF33" s="85" t="s">
        <v>49</v>
      </c>
    </row>
    <row r="34" spans="1:32" ht="14.25" thickBot="1">
      <c r="A34" s="86"/>
      <c r="B34" s="87" t="s">
        <v>50</v>
      </c>
      <c r="C34" s="156"/>
      <c r="D34" s="157"/>
      <c r="E34" s="158"/>
      <c r="F34" s="159"/>
      <c r="G34" s="88"/>
      <c r="H34" s="88" t="s">
        <v>49</v>
      </c>
      <c r="I34" s="156"/>
      <c r="J34" s="157"/>
      <c r="K34" s="158"/>
      <c r="L34" s="159"/>
      <c r="M34" s="88"/>
      <c r="N34" s="88" t="s">
        <v>49</v>
      </c>
      <c r="O34" s="156"/>
      <c r="P34" s="157"/>
      <c r="Q34" s="158"/>
      <c r="R34" s="159"/>
      <c r="S34" s="88"/>
      <c r="T34" s="89" t="s">
        <v>49</v>
      </c>
      <c r="U34" s="156"/>
      <c r="V34" s="157"/>
      <c r="W34" s="158"/>
      <c r="X34" s="159"/>
      <c r="Y34" s="88"/>
      <c r="Z34" s="89" t="s">
        <v>49</v>
      </c>
      <c r="AA34" s="156"/>
      <c r="AB34" s="157"/>
      <c r="AC34" s="158"/>
      <c r="AD34" s="159"/>
      <c r="AE34" s="88"/>
      <c r="AF34" s="90" t="s">
        <v>49</v>
      </c>
    </row>
    <row r="35" spans="1:32" ht="33.75">
      <c r="A35" s="160" t="s">
        <v>51</v>
      </c>
      <c r="B35" s="91" t="s">
        <v>52</v>
      </c>
      <c r="C35" s="152"/>
      <c r="D35" s="153"/>
      <c r="E35" s="154"/>
      <c r="F35" s="155"/>
      <c r="G35" s="83"/>
      <c r="H35" s="84" t="s">
        <v>53</v>
      </c>
      <c r="I35" s="152"/>
      <c r="J35" s="153"/>
      <c r="K35" s="154"/>
      <c r="L35" s="155"/>
      <c r="M35" s="83"/>
      <c r="N35" s="84" t="s">
        <v>54</v>
      </c>
      <c r="O35" s="152"/>
      <c r="P35" s="153"/>
      <c r="Q35" s="154"/>
      <c r="R35" s="155"/>
      <c r="S35" s="83"/>
      <c r="T35" s="84" t="s">
        <v>53</v>
      </c>
      <c r="U35" s="152"/>
      <c r="V35" s="153"/>
      <c r="W35" s="154"/>
      <c r="X35" s="155"/>
      <c r="Y35" s="83"/>
      <c r="Z35" s="84" t="s">
        <v>54</v>
      </c>
      <c r="AA35" s="152"/>
      <c r="AB35" s="153"/>
      <c r="AC35" s="154"/>
      <c r="AD35" s="155"/>
      <c r="AE35" s="83"/>
      <c r="AF35" s="85" t="s">
        <v>54</v>
      </c>
    </row>
    <row r="36" spans="1:32" ht="33.75">
      <c r="A36" s="161"/>
      <c r="B36" s="92" t="s">
        <v>55</v>
      </c>
      <c r="C36" s="156"/>
      <c r="D36" s="157"/>
      <c r="E36" s="158"/>
      <c r="F36" s="159"/>
      <c r="G36" s="16"/>
      <c r="H36" s="22" t="s">
        <v>54</v>
      </c>
      <c r="I36" s="156"/>
      <c r="J36" s="157"/>
      <c r="K36" s="158"/>
      <c r="L36" s="159"/>
      <c r="M36" s="16"/>
      <c r="N36" s="22" t="s">
        <v>54</v>
      </c>
      <c r="O36" s="156"/>
      <c r="P36" s="157"/>
      <c r="Q36" s="158"/>
      <c r="R36" s="159"/>
      <c r="S36" s="16"/>
      <c r="T36" s="22" t="s">
        <v>54</v>
      </c>
      <c r="U36" s="156"/>
      <c r="V36" s="157"/>
      <c r="W36" s="158"/>
      <c r="X36" s="159"/>
      <c r="Y36" s="16"/>
      <c r="Z36" s="22" t="s">
        <v>54</v>
      </c>
      <c r="AA36" s="156"/>
      <c r="AB36" s="157"/>
      <c r="AC36" s="158"/>
      <c r="AD36" s="159"/>
      <c r="AE36" s="16"/>
      <c r="AF36" s="93" t="s">
        <v>54</v>
      </c>
    </row>
    <row r="37" spans="1:32" ht="33.75">
      <c r="A37" s="161"/>
      <c r="B37" s="15" t="s">
        <v>56</v>
      </c>
      <c r="C37" s="156"/>
      <c r="D37" s="157"/>
      <c r="E37" s="158"/>
      <c r="F37" s="159"/>
      <c r="G37" s="16"/>
      <c r="H37" s="22" t="s">
        <v>54</v>
      </c>
      <c r="I37" s="156"/>
      <c r="J37" s="157"/>
      <c r="K37" s="158"/>
      <c r="L37" s="159"/>
      <c r="M37" s="16"/>
      <c r="N37" s="22" t="s">
        <v>54</v>
      </c>
      <c r="O37" s="156"/>
      <c r="P37" s="157"/>
      <c r="Q37" s="158"/>
      <c r="R37" s="159"/>
      <c r="S37" s="16"/>
      <c r="T37" s="22" t="s">
        <v>54</v>
      </c>
      <c r="U37" s="156"/>
      <c r="V37" s="157"/>
      <c r="W37" s="158"/>
      <c r="X37" s="159"/>
      <c r="Y37" s="16"/>
      <c r="Z37" s="22" t="s">
        <v>54</v>
      </c>
      <c r="AA37" s="156"/>
      <c r="AB37" s="157"/>
      <c r="AC37" s="158"/>
      <c r="AD37" s="159"/>
      <c r="AE37" s="16"/>
      <c r="AF37" s="93" t="s">
        <v>54</v>
      </c>
    </row>
    <row r="38" spans="1:32" ht="14.25" thickBot="1">
      <c r="A38" s="162"/>
      <c r="B38" s="94" t="s">
        <v>24</v>
      </c>
      <c r="C38" s="163"/>
      <c r="D38" s="164"/>
      <c r="E38" s="165"/>
      <c r="F38" s="166"/>
      <c r="G38" s="95">
        <f>SUM(G36:G37)</f>
        <v>0</v>
      </c>
      <c r="H38" s="96" t="s">
        <v>54</v>
      </c>
      <c r="I38" s="163"/>
      <c r="J38" s="164"/>
      <c r="K38" s="165"/>
      <c r="L38" s="166"/>
      <c r="M38" s="95">
        <f>SUM(M35:M37)</f>
        <v>0</v>
      </c>
      <c r="N38" s="96" t="s">
        <v>54</v>
      </c>
      <c r="O38" s="163"/>
      <c r="P38" s="164"/>
      <c r="Q38" s="165"/>
      <c r="R38" s="166"/>
      <c r="S38" s="95">
        <f>SUM(S35:S37)</f>
        <v>0</v>
      </c>
      <c r="T38" s="96" t="s">
        <v>54</v>
      </c>
      <c r="U38" s="163"/>
      <c r="V38" s="164"/>
      <c r="W38" s="165"/>
      <c r="X38" s="166"/>
      <c r="Y38" s="95">
        <f>SUM(Y35:Y37)</f>
        <v>0</v>
      </c>
      <c r="Z38" s="96" t="s">
        <v>54</v>
      </c>
      <c r="AA38" s="163"/>
      <c r="AB38" s="164"/>
      <c r="AC38" s="165"/>
      <c r="AD38" s="166"/>
      <c r="AE38" s="95">
        <f>SUM(AE35:AE37)</f>
        <v>0</v>
      </c>
      <c r="AF38" s="97" t="s">
        <v>54</v>
      </c>
    </row>
    <row r="39" spans="1:32" ht="13.5">
      <c r="A39" s="98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13.5">
      <c r="A40" s="98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3" ht="13.5">
      <c r="A41" s="100"/>
      <c r="B41" s="101"/>
      <c r="C41" s="167"/>
      <c r="D41" s="167"/>
      <c r="E41" s="167"/>
      <c r="F41" s="102"/>
      <c r="G41" s="103" t="s">
        <v>57</v>
      </c>
      <c r="H41" s="104"/>
      <c r="I41" s="102"/>
      <c r="J41" s="102"/>
      <c r="K41" s="102"/>
      <c r="L41" s="102"/>
      <c r="M41" s="103" t="s">
        <v>58</v>
      </c>
      <c r="N41" s="104"/>
      <c r="O41" s="102"/>
      <c r="P41" s="102"/>
      <c r="Q41" s="102"/>
      <c r="R41" s="102"/>
      <c r="S41" s="103" t="s">
        <v>59</v>
      </c>
      <c r="T41" s="104"/>
      <c r="U41" s="102"/>
      <c r="V41" s="102"/>
      <c r="W41" s="102"/>
      <c r="X41" s="102"/>
      <c r="Y41" s="103" t="s">
        <v>60</v>
      </c>
      <c r="Z41" s="104"/>
      <c r="AA41" s="102"/>
      <c r="AB41" s="102"/>
      <c r="AC41" s="102"/>
      <c r="AD41" s="102"/>
      <c r="AE41" s="103" t="s">
        <v>61</v>
      </c>
      <c r="AF41" s="104"/>
      <c r="AG41" s="105"/>
    </row>
    <row r="42" spans="1:33" ht="13.5">
      <c r="A42" s="100"/>
      <c r="B42" s="168" t="s">
        <v>62</v>
      </c>
      <c r="C42" s="106"/>
      <c r="D42" s="107" t="s">
        <v>45</v>
      </c>
      <c r="E42" s="108" t="s">
        <v>63</v>
      </c>
      <c r="F42" s="102"/>
      <c r="G42" s="109">
        <f>G31</f>
        <v>0</v>
      </c>
      <c r="H42" s="104" t="s">
        <v>20</v>
      </c>
      <c r="I42" s="102"/>
      <c r="J42" s="102"/>
      <c r="K42" s="102"/>
      <c r="L42" s="102"/>
      <c r="M42" s="109">
        <f>M31</f>
        <v>0</v>
      </c>
      <c r="N42" s="104" t="s">
        <v>20</v>
      </c>
      <c r="O42" s="110"/>
      <c r="P42" s="102"/>
      <c r="Q42" s="102"/>
      <c r="R42" s="102"/>
      <c r="S42" s="109">
        <f>S31</f>
        <v>0</v>
      </c>
      <c r="T42" s="104" t="s">
        <v>20</v>
      </c>
      <c r="U42" s="110"/>
      <c r="V42" s="102"/>
      <c r="W42" s="102"/>
      <c r="X42" s="102"/>
      <c r="Y42" s="109">
        <f>Y31</f>
        <v>0</v>
      </c>
      <c r="Z42" s="104" t="s">
        <v>20</v>
      </c>
      <c r="AA42" s="110"/>
      <c r="AB42" s="102"/>
      <c r="AC42" s="102"/>
      <c r="AD42" s="102"/>
      <c r="AE42" s="109">
        <f>AE31</f>
        <v>0</v>
      </c>
      <c r="AF42" s="104" t="s">
        <v>20</v>
      </c>
      <c r="AG42" s="105"/>
    </row>
    <row r="43" spans="1:33" ht="13.5">
      <c r="A43" s="100"/>
      <c r="B43" s="168"/>
      <c r="C43" s="106"/>
      <c r="D43" s="111" t="s">
        <v>64</v>
      </c>
      <c r="E43" s="108" t="s">
        <v>65</v>
      </c>
      <c r="F43" s="102"/>
      <c r="G43" s="109">
        <f>G26</f>
        <v>0</v>
      </c>
      <c r="H43" s="104" t="s">
        <v>20</v>
      </c>
      <c r="I43" s="102"/>
      <c r="J43" s="102"/>
      <c r="K43" s="102"/>
      <c r="L43" s="102"/>
      <c r="M43" s="109">
        <f>M26</f>
        <v>0</v>
      </c>
      <c r="N43" s="104" t="s">
        <v>20</v>
      </c>
      <c r="O43" s="102"/>
      <c r="P43" s="102"/>
      <c r="Q43" s="102"/>
      <c r="R43" s="102"/>
      <c r="S43" s="109">
        <f>S26</f>
        <v>0</v>
      </c>
      <c r="T43" s="104" t="s">
        <v>20</v>
      </c>
      <c r="U43" s="102"/>
      <c r="V43" s="102"/>
      <c r="W43" s="102"/>
      <c r="X43" s="102"/>
      <c r="Y43" s="109">
        <f>Y26</f>
        <v>0</v>
      </c>
      <c r="Z43" s="104" t="s">
        <v>20</v>
      </c>
      <c r="AA43" s="110"/>
      <c r="AB43" s="102"/>
      <c r="AC43" s="102"/>
      <c r="AD43" s="102"/>
      <c r="AE43" s="109">
        <f>AE26</f>
        <v>0</v>
      </c>
      <c r="AF43" s="104" t="s">
        <v>20</v>
      </c>
      <c r="AG43" s="105"/>
    </row>
    <row r="44" spans="1:33" ht="13.5">
      <c r="A44" s="100"/>
      <c r="B44" s="168"/>
      <c r="C44" s="106"/>
      <c r="D44" s="107" t="s">
        <v>66</v>
      </c>
      <c r="E44" s="108" t="s">
        <v>67</v>
      </c>
      <c r="F44" s="105"/>
      <c r="G44" s="112"/>
      <c r="H44" s="113" t="s">
        <v>20</v>
      </c>
      <c r="I44" s="169"/>
      <c r="J44" s="170"/>
      <c r="K44" s="110"/>
      <c r="L44" s="110"/>
      <c r="M44" s="112"/>
      <c r="N44" s="113" t="s">
        <v>20</v>
      </c>
      <c r="O44" s="110"/>
      <c r="P44" s="110"/>
      <c r="Q44" s="110"/>
      <c r="R44" s="110"/>
      <c r="S44" s="112"/>
      <c r="T44" s="113" t="s">
        <v>20</v>
      </c>
      <c r="U44" s="114"/>
      <c r="V44" s="110"/>
      <c r="W44" s="110"/>
      <c r="X44" s="110"/>
      <c r="Y44" s="112"/>
      <c r="Z44" s="113" t="s">
        <v>20</v>
      </c>
      <c r="AA44" s="110"/>
      <c r="AB44" s="110"/>
      <c r="AC44" s="110"/>
      <c r="AD44" s="110"/>
      <c r="AE44" s="112"/>
      <c r="AF44" s="104" t="s">
        <v>20</v>
      </c>
      <c r="AG44" s="105"/>
    </row>
    <row r="45" spans="1:33" ht="13.5">
      <c r="A45" s="100"/>
      <c r="B45" s="168"/>
      <c r="C45" s="106"/>
      <c r="D45" s="111" t="s">
        <v>24</v>
      </c>
      <c r="E45" s="108" t="s">
        <v>68</v>
      </c>
      <c r="F45" s="102"/>
      <c r="G45" s="109">
        <f>G42+G43+G44</f>
        <v>0</v>
      </c>
      <c r="H45" s="104" t="s">
        <v>20</v>
      </c>
      <c r="I45" s="102"/>
      <c r="J45" s="102"/>
      <c r="K45" s="102"/>
      <c r="L45" s="102"/>
      <c r="M45" s="109">
        <f>M42+M43+M44</f>
        <v>0</v>
      </c>
      <c r="N45" s="104" t="s">
        <v>20</v>
      </c>
      <c r="O45" s="110"/>
      <c r="P45" s="102"/>
      <c r="Q45" s="102"/>
      <c r="R45" s="102"/>
      <c r="S45" s="109">
        <f>S42+S43+S44</f>
        <v>0</v>
      </c>
      <c r="T45" s="104" t="s">
        <v>20</v>
      </c>
      <c r="U45" s="110"/>
      <c r="V45" s="102"/>
      <c r="W45" s="102"/>
      <c r="X45" s="102"/>
      <c r="Y45" s="109">
        <f>Y42+Y43+Y44</f>
        <v>0</v>
      </c>
      <c r="Z45" s="104" t="s">
        <v>20</v>
      </c>
      <c r="AA45" s="110"/>
      <c r="AB45" s="102"/>
      <c r="AC45" s="102"/>
      <c r="AD45" s="102"/>
      <c r="AE45" s="109">
        <f>AE42+AE43+AE44</f>
        <v>0</v>
      </c>
      <c r="AF45" s="104" t="s">
        <v>20</v>
      </c>
      <c r="AG45" s="105"/>
    </row>
    <row r="46" spans="1:33" ht="13.5">
      <c r="A46" s="100"/>
      <c r="B46" s="168" t="s">
        <v>69</v>
      </c>
      <c r="C46" s="106"/>
      <c r="D46" s="111" t="s">
        <v>70</v>
      </c>
      <c r="E46" s="108" t="s">
        <v>71</v>
      </c>
      <c r="F46" s="102" t="s">
        <v>72</v>
      </c>
      <c r="G46" s="109"/>
      <c r="H46" s="104" t="s">
        <v>20</v>
      </c>
      <c r="I46" s="171"/>
      <c r="J46" s="172"/>
      <c r="K46" s="172"/>
      <c r="L46" s="102"/>
      <c r="M46" s="109"/>
      <c r="N46" s="104" t="s">
        <v>20</v>
      </c>
      <c r="O46" s="102"/>
      <c r="P46" s="102"/>
      <c r="Q46" s="102"/>
      <c r="R46" s="102"/>
      <c r="S46" s="109"/>
      <c r="T46" s="104" t="s">
        <v>20</v>
      </c>
      <c r="U46" s="102"/>
      <c r="V46" s="102"/>
      <c r="W46" s="102"/>
      <c r="X46" s="102"/>
      <c r="Y46" s="109"/>
      <c r="Z46" s="104" t="s">
        <v>20</v>
      </c>
      <c r="AA46" s="110"/>
      <c r="AB46" s="102"/>
      <c r="AC46" s="102"/>
      <c r="AD46" s="102"/>
      <c r="AE46" s="109"/>
      <c r="AF46" s="104" t="s">
        <v>20</v>
      </c>
      <c r="AG46" s="105"/>
    </row>
    <row r="47" spans="1:33" ht="13.5">
      <c r="A47" s="100"/>
      <c r="B47" s="168"/>
      <c r="C47" s="173" t="s">
        <v>73</v>
      </c>
      <c r="D47" s="115" t="s">
        <v>24</v>
      </c>
      <c r="E47" s="108" t="s">
        <v>74</v>
      </c>
      <c r="F47" s="102"/>
      <c r="G47" s="109">
        <f>G48+G49</f>
        <v>0</v>
      </c>
      <c r="H47" s="104" t="s">
        <v>20</v>
      </c>
      <c r="I47" s="102"/>
      <c r="J47" s="102"/>
      <c r="K47" s="102"/>
      <c r="L47" s="102"/>
      <c r="M47" s="109">
        <f>M48+M49</f>
        <v>0</v>
      </c>
      <c r="N47" s="104" t="s">
        <v>20</v>
      </c>
      <c r="O47" s="102"/>
      <c r="P47" s="102"/>
      <c r="Q47" s="102"/>
      <c r="R47" s="102"/>
      <c r="S47" s="109">
        <f>S48+S49</f>
        <v>0</v>
      </c>
      <c r="T47" s="104" t="s">
        <v>20</v>
      </c>
      <c r="U47" s="102"/>
      <c r="V47" s="102"/>
      <c r="W47" s="102"/>
      <c r="X47" s="102"/>
      <c r="Y47" s="109">
        <f>Y48+Y49</f>
        <v>0</v>
      </c>
      <c r="Z47" s="104" t="s">
        <v>20</v>
      </c>
      <c r="AA47" s="110"/>
      <c r="AB47" s="102"/>
      <c r="AC47" s="102"/>
      <c r="AD47" s="102"/>
      <c r="AE47" s="109">
        <f>AE48+AE49</f>
        <v>0</v>
      </c>
      <c r="AF47" s="104" t="s">
        <v>20</v>
      </c>
      <c r="AG47" s="105"/>
    </row>
    <row r="48" spans="1:33" ht="13.5">
      <c r="A48" s="100"/>
      <c r="B48" s="168"/>
      <c r="C48" s="173"/>
      <c r="D48" s="116" t="s">
        <v>75</v>
      </c>
      <c r="E48" s="108"/>
      <c r="F48" s="102"/>
      <c r="G48" s="109"/>
      <c r="H48" s="104" t="s">
        <v>20</v>
      </c>
      <c r="I48" s="102"/>
      <c r="J48" s="102"/>
      <c r="K48" s="102"/>
      <c r="L48" s="102"/>
      <c r="M48" s="109"/>
      <c r="N48" s="104" t="s">
        <v>20</v>
      </c>
      <c r="O48" s="102"/>
      <c r="P48" s="102"/>
      <c r="Q48" s="102"/>
      <c r="R48" s="102"/>
      <c r="S48" s="109"/>
      <c r="T48" s="104" t="s">
        <v>20</v>
      </c>
      <c r="U48" s="102"/>
      <c r="V48" s="102"/>
      <c r="W48" s="102"/>
      <c r="X48" s="102"/>
      <c r="Y48" s="109"/>
      <c r="Z48" s="104" t="s">
        <v>20</v>
      </c>
      <c r="AA48" s="110"/>
      <c r="AB48" s="102"/>
      <c r="AC48" s="102"/>
      <c r="AD48" s="102"/>
      <c r="AE48" s="109"/>
      <c r="AF48" s="104" t="s">
        <v>20</v>
      </c>
      <c r="AG48" s="105"/>
    </row>
    <row r="49" spans="1:33" ht="13.5">
      <c r="A49" s="100"/>
      <c r="B49" s="168"/>
      <c r="C49" s="173"/>
      <c r="D49" s="116" t="s">
        <v>76</v>
      </c>
      <c r="E49" s="108"/>
      <c r="F49" s="102"/>
      <c r="G49" s="109"/>
      <c r="H49" s="104" t="s">
        <v>20</v>
      </c>
      <c r="I49" s="102"/>
      <c r="J49" s="102"/>
      <c r="K49" s="102"/>
      <c r="L49" s="102"/>
      <c r="M49" s="109"/>
      <c r="N49" s="104" t="s">
        <v>20</v>
      </c>
      <c r="O49" s="102"/>
      <c r="P49" s="102"/>
      <c r="Q49" s="102"/>
      <c r="R49" s="102"/>
      <c r="S49" s="109"/>
      <c r="T49" s="104" t="s">
        <v>20</v>
      </c>
      <c r="U49" s="102"/>
      <c r="V49" s="102"/>
      <c r="W49" s="102"/>
      <c r="X49" s="102"/>
      <c r="Y49" s="109"/>
      <c r="Z49" s="104" t="s">
        <v>20</v>
      </c>
      <c r="AA49" s="110"/>
      <c r="AB49" s="102"/>
      <c r="AC49" s="102"/>
      <c r="AD49" s="102"/>
      <c r="AE49" s="109"/>
      <c r="AF49" s="104" t="s">
        <v>20</v>
      </c>
      <c r="AG49" s="105"/>
    </row>
    <row r="50" spans="1:33" ht="13.5">
      <c r="A50" s="100"/>
      <c r="B50" s="101"/>
      <c r="C50" s="117" t="s">
        <v>77</v>
      </c>
      <c r="D50" s="108"/>
      <c r="E50" s="108" t="s">
        <v>78</v>
      </c>
      <c r="F50" s="102"/>
      <c r="G50" s="109">
        <f>G45-G46-G47</f>
        <v>0</v>
      </c>
      <c r="H50" s="104" t="s">
        <v>20</v>
      </c>
      <c r="I50" s="102"/>
      <c r="J50" s="102"/>
      <c r="K50" s="102"/>
      <c r="L50" s="102"/>
      <c r="M50" s="109">
        <f>M45-M46-M47</f>
        <v>0</v>
      </c>
      <c r="N50" s="104" t="s">
        <v>20</v>
      </c>
      <c r="O50" s="110"/>
      <c r="P50" s="102"/>
      <c r="Q50" s="102"/>
      <c r="R50" s="102"/>
      <c r="S50" s="109">
        <f>S45-S46-S47</f>
        <v>0</v>
      </c>
      <c r="T50" s="104" t="s">
        <v>20</v>
      </c>
      <c r="U50" s="110"/>
      <c r="V50" s="102"/>
      <c r="W50" s="102"/>
      <c r="X50" s="102"/>
      <c r="Y50" s="109">
        <f>Y45-Y46-Y47</f>
        <v>0</v>
      </c>
      <c r="Z50" s="104" t="s">
        <v>20</v>
      </c>
      <c r="AA50" s="110"/>
      <c r="AB50" s="102"/>
      <c r="AC50" s="102"/>
      <c r="AD50" s="102"/>
      <c r="AE50" s="109">
        <f>AE45-AE46-AE47</f>
        <v>0</v>
      </c>
      <c r="AF50" s="104" t="s">
        <v>20</v>
      </c>
      <c r="AG50" s="105"/>
    </row>
  </sheetData>
  <sheetProtection/>
  <mergeCells count="94">
    <mergeCell ref="AA38:AB38"/>
    <mergeCell ref="AC38:AD38"/>
    <mergeCell ref="C41:E41"/>
    <mergeCell ref="B42:B45"/>
    <mergeCell ref="I44:J44"/>
    <mergeCell ref="B46:B49"/>
    <mergeCell ref="I46:K46"/>
    <mergeCell ref="C47:C49"/>
    <mergeCell ref="AA37:AB37"/>
    <mergeCell ref="AC37:AD37"/>
    <mergeCell ref="C38:D38"/>
    <mergeCell ref="E38:F38"/>
    <mergeCell ref="I38:J38"/>
    <mergeCell ref="K38:L38"/>
    <mergeCell ref="O38:P38"/>
    <mergeCell ref="Q38:R38"/>
    <mergeCell ref="U38:V38"/>
    <mergeCell ref="W38:X38"/>
    <mergeCell ref="AA36:AB36"/>
    <mergeCell ref="AC36:AD36"/>
    <mergeCell ref="C37:D37"/>
    <mergeCell ref="E37:F37"/>
    <mergeCell ref="I37:J37"/>
    <mergeCell ref="K37:L37"/>
    <mergeCell ref="O37:P37"/>
    <mergeCell ref="Q37:R37"/>
    <mergeCell ref="U37:V37"/>
    <mergeCell ref="W37:X37"/>
    <mergeCell ref="AA35:AB35"/>
    <mergeCell ref="AC35:AD35"/>
    <mergeCell ref="C36:D36"/>
    <mergeCell ref="E36:F36"/>
    <mergeCell ref="I36:J36"/>
    <mergeCell ref="K36:L36"/>
    <mergeCell ref="O36:P36"/>
    <mergeCell ref="Q36:R36"/>
    <mergeCell ref="U36:V36"/>
    <mergeCell ref="W36:X36"/>
    <mergeCell ref="AC34:AD34"/>
    <mergeCell ref="A35:A38"/>
    <mergeCell ref="C35:D35"/>
    <mergeCell ref="E35:F35"/>
    <mergeCell ref="I35:J35"/>
    <mergeCell ref="K35:L35"/>
    <mergeCell ref="O35:P35"/>
    <mergeCell ref="Q35:R35"/>
    <mergeCell ref="U35:V35"/>
    <mergeCell ref="W35:X35"/>
    <mergeCell ref="AC33:AD33"/>
    <mergeCell ref="C34:D34"/>
    <mergeCell ref="E34:F34"/>
    <mergeCell ref="I34:J34"/>
    <mergeCell ref="K34:L34"/>
    <mergeCell ref="O34:P34"/>
    <mergeCell ref="Q34:R34"/>
    <mergeCell ref="U34:V34"/>
    <mergeCell ref="W34:X34"/>
    <mergeCell ref="AA34:AB34"/>
    <mergeCell ref="K33:L33"/>
    <mergeCell ref="O33:P33"/>
    <mergeCell ref="Q33:R33"/>
    <mergeCell ref="U33:V33"/>
    <mergeCell ref="W33:X33"/>
    <mergeCell ref="AA33:AB33"/>
    <mergeCell ref="A31:B31"/>
    <mergeCell ref="A32:B32"/>
    <mergeCell ref="A33:B33"/>
    <mergeCell ref="C33:D33"/>
    <mergeCell ref="E33:F33"/>
    <mergeCell ref="I33:J33"/>
    <mergeCell ref="Y3:Z3"/>
    <mergeCell ref="AA3:AB3"/>
    <mergeCell ref="AC3:AD3"/>
    <mergeCell ref="AE3:AF3"/>
    <mergeCell ref="A4:A10"/>
    <mergeCell ref="A11:A30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2:B2"/>
    <mergeCell ref="C2:H2"/>
    <mergeCell ref="I2:N2"/>
    <mergeCell ref="O2:T2"/>
    <mergeCell ref="U2:Z2"/>
    <mergeCell ref="AA2:AF2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2019-05-07T07:27:52Z</cp:lastPrinted>
  <dcterms:created xsi:type="dcterms:W3CDTF">2010-06-10T01:56:01Z</dcterms:created>
  <dcterms:modified xsi:type="dcterms:W3CDTF">2019-05-13T00:31:27Z</dcterms:modified>
  <cp:category/>
  <cp:version/>
  <cp:contentType/>
  <cp:contentStatus/>
</cp:coreProperties>
</file>